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095" windowWidth="15420" windowHeight="4155"/>
  </bookViews>
  <sheets>
    <sheet name="Relació classificada despeses" sheetId="3" r:id="rId1"/>
    <sheet name="Quadre d'amortitzacions" sheetId="4" r:id="rId2"/>
    <sheet name="CC3-E anvers" sheetId="13" r:id="rId3"/>
    <sheet name="Resultats (anvers)" sheetId="11" r:id="rId4"/>
  </sheets>
  <externalReferences>
    <externalReference r:id="rId5"/>
    <externalReference r:id="rId6"/>
  </externalReferences>
  <definedNames>
    <definedName name="a">#REF!</definedName>
    <definedName name="_xlnm.Print_Area" localSheetId="2">'CC3-E anvers'!$A$1:$AX$142</definedName>
    <definedName name="as">#REF!</definedName>
    <definedName name="b">[1]Listas!#REF!</definedName>
    <definedName name="d">#REF!</definedName>
    <definedName name="e">#REF!</definedName>
    <definedName name="Excel_BuiltIn_Criteria_3">#REF!</definedName>
    <definedName name="FACTURES">[1]Listas!#REF!</definedName>
    <definedName name="g">[2]Listas!#REF!</definedName>
    <definedName name="m">#REF!</definedName>
    <definedName name="n">#REF!</definedName>
    <definedName name="packfung">#REF!</definedName>
    <definedName name="packfung_1">#REF!</definedName>
    <definedName name="PF">#REF!</definedName>
    <definedName name="PL">#REF!</definedName>
    <definedName name="PO">#REF!</definedName>
    <definedName name="x">#REF!</definedName>
    <definedName name="xx">[2]Listas!#REF!</definedName>
    <definedName name="xxx">#REF!</definedName>
    <definedName name="xxxxx">#REF!</definedName>
    <definedName name="xxxxxxxxxxxxx">#REF!</definedName>
    <definedName name="z">#REF!</definedName>
    <definedName name="zzzz">[2]Listas!#REF!</definedName>
  </definedNames>
  <calcPr calcId="125725" iterate="1"/>
</workbook>
</file>

<file path=xl/calcChain.xml><?xml version="1.0" encoding="utf-8"?>
<calcChain xmlns="http://schemas.openxmlformats.org/spreadsheetml/2006/main">
  <c r="F199" i="11"/>
  <c r="J92" i="3"/>
  <c r="J85"/>
  <c r="J89" s="1"/>
  <c r="K85"/>
  <c r="K89" s="1"/>
  <c r="F193" i="11" l="1"/>
  <c r="F201" s="1"/>
  <c r="AG125" i="13"/>
  <c r="W125"/>
  <c r="AG110"/>
  <c r="W110"/>
  <c r="AE92" l="1"/>
  <c r="Y93" s="1"/>
  <c r="U93" l="1"/>
  <c r="AE84"/>
  <c r="X81"/>
  <c r="AE62"/>
  <c r="R55"/>
  <c r="X54" l="1"/>
  <c r="AE51"/>
  <c r="X45"/>
  <c r="U38"/>
  <c r="C36"/>
  <c r="O71" s="1"/>
  <c r="K79" i="3"/>
  <c r="J79"/>
  <c r="K74"/>
  <c r="J74"/>
  <c r="K69"/>
  <c r="J69"/>
  <c r="K64"/>
  <c r="J64"/>
  <c r="K58" l="1"/>
  <c r="J58"/>
  <c r="K53"/>
  <c r="J53"/>
  <c r="K48"/>
  <c r="J48"/>
  <c r="K43"/>
  <c r="J43"/>
  <c r="K38"/>
  <c r="J38"/>
  <c r="K33"/>
  <c r="J33"/>
  <c r="K21"/>
  <c r="J21"/>
  <c r="K92" l="1"/>
  <c r="AE95" i="13"/>
  <c r="AE97" s="1"/>
  <c r="F207" i="11" l="1"/>
  <c r="L213" s="1"/>
  <c r="I211"/>
  <c r="I215" l="1"/>
  <c r="I213"/>
  <c r="K35" i="13"/>
  <c r="C37"/>
  <c r="T37"/>
  <c r="AA37"/>
  <c r="AI37"/>
  <c r="X46"/>
  <c r="R47"/>
  <c r="AE56"/>
  <c r="AE64"/>
  <c r="AM64"/>
  <c r="AE66"/>
  <c r="AE68"/>
  <c r="Q72"/>
  <c r="AE72"/>
  <c r="AE74"/>
  <c r="U103"/>
</calcChain>
</file>

<file path=xl/comments1.xml><?xml version="1.0" encoding="utf-8"?>
<comments xmlns="http://schemas.openxmlformats.org/spreadsheetml/2006/main">
  <authors>
    <author>x43036466</author>
  </authors>
  <commentList>
    <comment ref="S20" authorId="0">
      <text>
        <r>
          <rPr>
            <b/>
            <sz val="12"/>
            <color indexed="81"/>
            <rFont val="Tahoma"/>
            <family val="2"/>
          </rPr>
          <t>Espai reservat per als tècnics del SOIB</t>
        </r>
      </text>
    </comment>
    <comment ref="S63" authorId="0">
      <text>
        <r>
          <rPr>
            <b/>
            <sz val="12"/>
            <color indexed="81"/>
            <rFont val="Tahoma"/>
            <family val="2"/>
          </rPr>
          <t>Espai reservat per als tècnics del SOIB</t>
        </r>
      </text>
    </comment>
    <comment ref="S84" authorId="0">
      <text>
        <r>
          <rPr>
            <b/>
            <sz val="12"/>
            <color indexed="81"/>
            <rFont val="Tahoma"/>
            <family val="2"/>
          </rPr>
          <t>Espai reservat per als tècnics del SOIB</t>
        </r>
      </text>
    </comment>
  </commentList>
</comments>
</file>

<file path=xl/sharedStrings.xml><?xml version="1.0" encoding="utf-8"?>
<sst xmlns="http://schemas.openxmlformats.org/spreadsheetml/2006/main" count="559" uniqueCount="486">
  <si>
    <t>CC3 - E</t>
  </si>
  <si>
    <t>17</t>
  </si>
  <si>
    <t>18</t>
  </si>
  <si>
    <t>19</t>
  </si>
  <si>
    <t>25</t>
  </si>
  <si>
    <t>26</t>
  </si>
  <si>
    <t>31</t>
  </si>
  <si>
    <t>32</t>
  </si>
  <si>
    <t>33</t>
  </si>
  <si>
    <t>30</t>
  </si>
  <si>
    <t xml:space="preserve">ANNEX </t>
  </si>
  <si>
    <t>NOM DEL CENTRE</t>
  </si>
  <si>
    <t>NÚM. DE CENS</t>
  </si>
  <si>
    <t>CIF/NIF</t>
  </si>
  <si>
    <t>01</t>
  </si>
  <si>
    <t>02</t>
  </si>
  <si>
    <t>03</t>
  </si>
  <si>
    <t>1.</t>
  </si>
  <si>
    <t>TITULAR JURÍDIC O DENOMINACIÓ</t>
  </si>
  <si>
    <t>PREF.</t>
  </si>
  <si>
    <t>FAX</t>
  </si>
  <si>
    <t>IDENTIFICACIÓ</t>
  </si>
  <si>
    <t>04</t>
  </si>
  <si>
    <t>08</t>
  </si>
  <si>
    <t>DEL CENTRE</t>
  </si>
  <si>
    <t>CARRER/PLAÇA/AV.</t>
  </si>
  <si>
    <t>DOMICILI SOCIAL</t>
  </si>
  <si>
    <t>NÚM.</t>
  </si>
  <si>
    <t>ESC.</t>
  </si>
  <si>
    <t>PIS</t>
  </si>
  <si>
    <t>PTA.</t>
  </si>
  <si>
    <t>TELÈFON</t>
  </si>
  <si>
    <t>05</t>
  </si>
  <si>
    <t>06</t>
  </si>
  <si>
    <t>07</t>
  </si>
  <si>
    <t>MUNICIPI</t>
  </si>
  <si>
    <t>CODI</t>
  </si>
  <si>
    <t>PROVÍNCIA</t>
  </si>
  <si>
    <t>COMUNITAT AUTÒNOMA</t>
  </si>
  <si>
    <t>09</t>
  </si>
  <si>
    <t>10</t>
  </si>
  <si>
    <t>11</t>
  </si>
  <si>
    <t>DATA D'INICI</t>
  </si>
  <si>
    <t>DATA D'ACABAMENT</t>
  </si>
  <si>
    <t>2.</t>
  </si>
  <si>
    <t>12</t>
  </si>
  <si>
    <t>13</t>
  </si>
  <si>
    <t>14</t>
  </si>
  <si>
    <t>15</t>
  </si>
  <si>
    <t>DEL CURS</t>
  </si>
  <si>
    <t>16</t>
  </si>
  <si>
    <t>DESPESES DIRECTES DE L'ACTIVITAT FORMATIVA:</t>
  </si>
  <si>
    <t>20</t>
  </si>
  <si>
    <t>21</t>
  </si>
  <si>
    <t>22</t>
  </si>
  <si>
    <t>3.</t>
  </si>
  <si>
    <t>DESGLOSSAMENT</t>
  </si>
  <si>
    <t>23</t>
  </si>
  <si>
    <t>DE LES</t>
  </si>
  <si>
    <t>DESPESES</t>
  </si>
  <si>
    <t>24</t>
  </si>
  <si>
    <t>TOTAL DESPESES DIRECTES DE L'ACTIVITAT FORMATIVA</t>
  </si>
  <si>
    <t>DESPESES ASSOCIADES A L'ACTIVITAT FORMATIVA:</t>
  </si>
  <si>
    <t>Despeses financeres</t>
  </si>
  <si>
    <t>27</t>
  </si>
  <si>
    <t>TOTAL DESPESES ASSOCIADES</t>
  </si>
  <si>
    <t>28</t>
  </si>
  <si>
    <t>TOTAL DESPESES ASSOCIADES A L'ACTIVITAT FORMATIVA</t>
  </si>
  <si>
    <t>29</t>
  </si>
  <si>
    <t>SUBVENCIÓ PROGRAMADA</t>
  </si>
  <si>
    <t>DATA DARRER PAGAMENT JUSTIFICATIU</t>
  </si>
  <si>
    <t>A</t>
  </si>
  <si>
    <t>B</t>
  </si>
  <si>
    <t>NÚM. C/C CLIENT</t>
  </si>
  <si>
    <t>DADES</t>
  </si>
  <si>
    <t xml:space="preserve">NÚM. C/C CLIENT </t>
  </si>
  <si>
    <t>BANCÀRIES</t>
  </si>
  <si>
    <t>ACTUACIÓ SUBVENCIONADA:</t>
  </si>
  <si>
    <t>NÚMERO D'EXPEDIENT:</t>
  </si>
  <si>
    <t>ENTITAT PROMOTORA:</t>
  </si>
  <si>
    <t>DATA DE COMENÇAMENT:</t>
  </si>
  <si>
    <t>NOM DEL CURS:</t>
  </si>
  <si>
    <t xml:space="preserve"> COSTS DIRECTES DE L'ACTIVITAT FORMATIVA</t>
  </si>
  <si>
    <t>PERCEPTOR</t>
  </si>
  <si>
    <t>CONCEPTE</t>
  </si>
  <si>
    <t>TOTAL</t>
  </si>
  <si>
    <t>TOTAL DELS COSTS DIRECTES DE L'ACTIVITAT FORMATIVA (7)</t>
  </si>
  <si>
    <t>COSTS ASSOCIATS A L'ACTIVITAT FORMATIVA</t>
  </si>
  <si>
    <t>9. DESPESES FINANCERES</t>
  </si>
  <si>
    <t>TOTAL COSTS ASSOCIATS A L'ACTIVITAT FORMATIVA (11)</t>
  </si>
  <si>
    <t>QUADRE D'AMORTITZACIÓ</t>
  </si>
  <si>
    <t xml:space="preserve">amb NIF núm.  ……………………………..  CERTIFICA que les despeses que s'imputen a l'acció formativa núm.  ………./………/……… en concepte d'amortització d'instal·lacions, equips, aules, tallers i </t>
  </si>
  <si>
    <t>altres superfícies utilitzades en el desenvolupament de la formació, es corresponen amb els següents justificants individualitzats:</t>
  </si>
  <si>
    <t>Element amortitzable</t>
  </si>
  <si>
    <t>Proveïdor</t>
  </si>
  <si>
    <t>CIF Proveïdor</t>
  </si>
  <si>
    <t>Data adquisició</t>
  </si>
  <si>
    <t>Import adquisició</t>
  </si>
  <si>
    <t>% Amortització anual</t>
  </si>
  <si>
    <t>Quota anual</t>
  </si>
  <si>
    <t>Hores imputades</t>
  </si>
  <si>
    <t>Data:</t>
  </si>
  <si>
    <t>Signatura:</t>
  </si>
  <si>
    <t xml:space="preserve">DATA FRA. </t>
  </si>
  <si>
    <t>DATA PAG.</t>
  </si>
  <si>
    <t>IMPORT TOTAL</t>
  </si>
  <si>
    <t>IMPORT IMPUTAT</t>
  </si>
  <si>
    <t>C</t>
  </si>
  <si>
    <t>D</t>
  </si>
  <si>
    <t>E</t>
  </si>
  <si>
    <t>F</t>
  </si>
  <si>
    <t>G</t>
  </si>
  <si>
    <t>Observacions</t>
  </si>
  <si>
    <t>Requisit a revisar</t>
  </si>
  <si>
    <t>Hi ha document de despesa?</t>
  </si>
  <si>
    <t>La naturalesa de la despesa és elegible?</t>
  </si>
  <si>
    <t>La despesa s'ha fet dins el període elegible?</t>
  </si>
  <si>
    <t>La despesa s'ha pagat dins el període elegible?</t>
  </si>
  <si>
    <t>Hi ha comprovació del pagament objectiu de la despesa?</t>
  </si>
  <si>
    <t>Hi ha segell de finançament del SOIB / cofinançament del FSE?</t>
  </si>
  <si>
    <t>L'import està dins els límits fixats a la convocatòria?</t>
  </si>
  <si>
    <t>RELACIÓ DE JUSTIFICANTS DE DESPESES DE L'ACCIÓ FORMATIVA</t>
  </si>
  <si>
    <t>MÒDUL</t>
  </si>
  <si>
    <t>Lloguers i arrendaments financers</t>
  </si>
  <si>
    <t>NÚM. D'ORDRE</t>
  </si>
  <si>
    <t>NÚM. FRA./NÒMINA</t>
  </si>
  <si>
    <t>Superfície total del centre, si escau</t>
  </si>
  <si>
    <t>Superfícies destinades a l'operació, si escau</t>
  </si>
  <si>
    <t>Despesa personal docent</t>
  </si>
  <si>
    <t xml:space="preserve">Servei docent Extern </t>
  </si>
  <si>
    <t>Servei docent propi (A)</t>
  </si>
  <si>
    <t>Límit aplicable Despesa mínima retribucions formadors  (40%)</t>
  </si>
  <si>
    <t>Despesa mínima personal docent</t>
  </si>
  <si>
    <t>Diferència</t>
  </si>
  <si>
    <t>Personal de suport</t>
  </si>
  <si>
    <t>Despeses d'auditoria</t>
  </si>
  <si>
    <t>4.</t>
  </si>
  <si>
    <t>DEL REPRESENTANT</t>
  </si>
  <si>
    <t>________________________________ , _______  de ________________________  de ________</t>
  </si>
  <si>
    <t>Segell centre col·laborador</t>
  </si>
  <si>
    <t>(Signatura)</t>
  </si>
  <si>
    <t>DECLARACIÓ DE DESPESES DE L'ACCIÓ FORMATIVA</t>
  </si>
  <si>
    <t>Illes Balears</t>
  </si>
  <si>
    <t>Costos de l'activitat del tutor</t>
  </si>
  <si>
    <t>Assegurances d'accidents i altres despeses</t>
  </si>
  <si>
    <t>ALUMNES PROGRAMATS</t>
  </si>
  <si>
    <t>PRESENCIALS</t>
  </si>
  <si>
    <t>SUBVENCIÓ</t>
  </si>
  <si>
    <t>PROGRAMADA</t>
  </si>
  <si>
    <t>6.</t>
  </si>
  <si>
    <t xml:space="preserve">L' HA D' INDICAR LA CONSELLERIA </t>
  </si>
  <si>
    <t xml:space="preserve">El Sr.   /   Sra. ……………...…………………………………….……………………………………………………………………………………….., com a </t>
  </si>
  <si>
    <t>DECLARACIÓ I SIGNATURA</t>
  </si>
  <si>
    <t>representant legal del centre col·laborador declarant, manifesta que totes les dades consignades en aquest document es corresponen amb</t>
  </si>
  <si>
    <t>despeses realitzades efectivament i pagades, relacionades a la relació de justificants de despeses que figuren registrades en els llibres comptables,</t>
  </si>
  <si>
    <t>en comptabilitat separada, que es troben en poder seu i que queden sotmesos a la legislació pressupostària vigent en matèria de subvencions.</t>
  </si>
  <si>
    <t>Els organismes competents li poden requerir informació complementària sobre el que aquí s'acredita en compliment de l'art. 4 de l'Ordre</t>
  </si>
  <si>
    <t>TAS 718/2008, de 7 de març.</t>
  </si>
  <si>
    <t>Hores programades</t>
  </si>
  <si>
    <t>Alumnes programats</t>
  </si>
  <si>
    <t>Mòdul econòmic</t>
  </si>
  <si>
    <t>S'ha motivat la desviació pressupostària? (S/N)</t>
  </si>
  <si>
    <t xml:space="preserve">   (2)</t>
  </si>
  <si>
    <t>Mitjans i materials didàctics i béns consumibles</t>
  </si>
  <si>
    <t>Llum, aigua, calefacció, missatgeria, correu, neteja i vigilància</t>
  </si>
  <si>
    <t>TOTAL DESPESES DIRECTES MÉS ASSOCIADES (23+27)</t>
  </si>
  <si>
    <t>TOTAL DESPESES DIRECTES MÉS ASSOCIADES AMB L'APLICACIÓ DEL LÍMIT DE DESPESA MÍNIMA DOCENT (28-29)</t>
  </si>
  <si>
    <t>HORES PROGRAMADES PRESENCIALS</t>
  </si>
  <si>
    <t>IMPORT A INGRESSAR AL CENTRE COL·ABORADOR (45)</t>
  </si>
  <si>
    <t>IMPORT A TORNAR A LA CONSELLERIA (46)</t>
  </si>
  <si>
    <t>n</t>
  </si>
  <si>
    <t>NOM DE L'ESPECIALITAT FORMATIVA</t>
  </si>
  <si>
    <t>NÚM ESPECIALITAT FORMATIVA</t>
  </si>
  <si>
    <t>CODI ESPECIALITAT FORMATIVA</t>
  </si>
  <si>
    <t>% bestreta amb càrrec a la subvenció total</t>
  </si>
  <si>
    <t xml:space="preserve">El Sr./Sra. ............................................................................................, com a representant legal del centre col·laborador declarant, sol·licita que li sigui abonada la liquidació que s'assenyala en aquest document.
                                                                     __________, ___ de __________ de ______ 
Segell del centre col·laborador       (Signatura)
</t>
  </si>
  <si>
    <t>DESPESES D'AUDITORIA</t>
  </si>
  <si>
    <t>(PART D'IMPARTICIÓ TEÒRICA)</t>
  </si>
  <si>
    <t>(TUTORITZACIÓ PRÀCTIQUES NO LABORALS)</t>
  </si>
  <si>
    <t>(MÒDUL DE PRÀCTIQUES</t>
  </si>
  <si>
    <t>NO LABORALS)</t>
  </si>
  <si>
    <t>DESPESES DE TUTORITZACIÓ DE LES PRÀCTIQUES NO LABORALS</t>
  </si>
  <si>
    <t>D'AUDITORIA</t>
  </si>
  <si>
    <t xml:space="preserve">TOTAL </t>
  </si>
  <si>
    <t>17 B</t>
  </si>
  <si>
    <t>Resta per percebre (casella 61 - casella 62)</t>
  </si>
  <si>
    <t>Resta per retornar (casella 61 - casella 62)</t>
  </si>
  <si>
    <t>IMPORT JUSTIFICAT</t>
  </si>
  <si>
    <t>Subvenció màxima</t>
  </si>
  <si>
    <t xml:space="preserve">DATA D'ACABAMENT:     </t>
  </si>
  <si>
    <t>1. RETRIBUCIONS DELS FORMADORS I TUTORS</t>
  </si>
  <si>
    <t>3. LLOGUERS I ARRENDAMENTS FINANCERS</t>
  </si>
  <si>
    <t>4. MITJANS I MATERIALS DIDÀCTICS I BÉNS CONSUMIBLES</t>
  </si>
  <si>
    <t>5. ASSEGURANÇA D'ACCIDENTS DELS PARTICIPANTS</t>
  </si>
  <si>
    <t>6. PUBLICITAT</t>
  </si>
  <si>
    <t>8. PERSONAL DE SUPORT I ALTRES DESPESES NECESSÀRIES PER A PREPARACIÓ, GESTIÓ I EXECUCIÓ DE L'ACCIÓ FORMATIVA</t>
  </si>
  <si>
    <t>10. ALTRES DESPESES ASSOCIADES (llum, aigua, calefacció, missatgeria, correu, neteja, vigilància, telèfon i Internet)</t>
  </si>
  <si>
    <r>
      <t>El Sr. / La Sra.  …………………...……...…………..……………………… , en la seva qualitat de (</t>
    </r>
    <r>
      <rPr>
        <i/>
        <sz val="11"/>
        <rFont val="Calibri"/>
        <family val="2"/>
      </rPr>
      <t>càrrec</t>
    </r>
    <r>
      <rPr>
        <sz val="11"/>
        <rFont val="Calibri"/>
        <family val="2"/>
        <scheme val="minor"/>
      </rPr>
      <t>)  …………..……...……………………………  de l'entitat  …………………………………………………………………………………..</t>
    </r>
  </si>
  <si>
    <r>
      <t>Cost imputat</t>
    </r>
    <r>
      <rPr>
        <b/>
        <vertAlign val="superscript"/>
        <sz val="11"/>
        <rFont val="Calibri"/>
        <family val="2"/>
      </rPr>
      <t>1</t>
    </r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</si>
  <si>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  <scheme val="minor"/>
      </rPr>
      <t xml:space="preserve"> </t>
    </r>
    <r>
      <rPr>
        <sz val="10"/>
        <rFont val="Calibri"/>
        <family val="2"/>
      </rPr>
      <t>Annexau detall sobre el càlcul del cost imputat</t>
    </r>
  </si>
  <si>
    <t>Despesa en formadors i tutors</t>
  </si>
  <si>
    <t>Retribucions dels formadors i tutors</t>
  </si>
  <si>
    <t>Assegurança d'accidents dels participants</t>
  </si>
  <si>
    <t>Publicitat</t>
  </si>
  <si>
    <t>Hores totals realitzades</t>
  </si>
  <si>
    <t>Llinatges i nom del treballador/a</t>
  </si>
  <si>
    <t>2. AMORTITZACIÓ D'INSTAL·LACIONS I EQUIPS, AULES, TALLERS I D'ALTRES SUPERFÍCIES</t>
  </si>
  <si>
    <t>11. DESPESES DE L'INFORME D'AUDITORIA</t>
  </si>
  <si>
    <t>TOTAL DESPESES CORRESPONENTS A L'AUDITORIA (12)</t>
  </si>
  <si>
    <t>FORMACIÓ DUAL BASAT EN UN RÈGIM D'ALTERNANÇA AMB L'OCUPACIÓ EN EMPRESES DE SECTORS ESTRATÈGICS</t>
  </si>
  <si>
    <t>42</t>
  </si>
  <si>
    <t>Hores de formació realitzades</t>
  </si>
  <si>
    <t>2a</t>
  </si>
  <si>
    <t>2b</t>
  </si>
  <si>
    <t>2c</t>
  </si>
  <si>
    <t>3a</t>
  </si>
  <si>
    <t>3b</t>
  </si>
  <si>
    <t>3c</t>
  </si>
  <si>
    <t>4c</t>
  </si>
  <si>
    <t>4b</t>
  </si>
  <si>
    <t>4a</t>
  </si>
  <si>
    <t>5a</t>
  </si>
  <si>
    <t>5b</t>
  </si>
  <si>
    <t>6a</t>
  </si>
  <si>
    <t>7a</t>
  </si>
  <si>
    <t>8a</t>
  </si>
  <si>
    <t>9a</t>
  </si>
  <si>
    <t>10a</t>
  </si>
  <si>
    <t>11a</t>
  </si>
  <si>
    <t>12a</t>
  </si>
  <si>
    <t>13a</t>
  </si>
  <si>
    <t>14a</t>
  </si>
  <si>
    <t>15a</t>
  </si>
  <si>
    <t>16a</t>
  </si>
  <si>
    <t>17a</t>
  </si>
  <si>
    <t>18a</t>
  </si>
  <si>
    <t>19a</t>
  </si>
  <si>
    <t>20a</t>
  </si>
  <si>
    <t>21a</t>
  </si>
  <si>
    <t>22a</t>
  </si>
  <si>
    <t>23a</t>
  </si>
  <si>
    <t>24a</t>
  </si>
  <si>
    <t>25a</t>
  </si>
  <si>
    <t>26a</t>
  </si>
  <si>
    <t>27a</t>
  </si>
  <si>
    <t>28a</t>
  </si>
  <si>
    <t>29a</t>
  </si>
  <si>
    <t>30a</t>
  </si>
  <si>
    <t>31a</t>
  </si>
  <si>
    <t>32a</t>
  </si>
  <si>
    <t>33a</t>
  </si>
  <si>
    <t>34a</t>
  </si>
  <si>
    <t>35a</t>
  </si>
  <si>
    <t>36a</t>
  </si>
  <si>
    <t>37a</t>
  </si>
  <si>
    <t>38a</t>
  </si>
  <si>
    <t>39a</t>
  </si>
  <si>
    <t>40a</t>
  </si>
  <si>
    <t>41a</t>
  </si>
  <si>
    <t>42a</t>
  </si>
  <si>
    <t>43a</t>
  </si>
  <si>
    <t>44a</t>
  </si>
  <si>
    <t>45a</t>
  </si>
  <si>
    <t>46a</t>
  </si>
  <si>
    <t>47a</t>
  </si>
  <si>
    <t>48a</t>
  </si>
  <si>
    <t>49a</t>
  </si>
  <si>
    <t>50a</t>
  </si>
  <si>
    <t>51a</t>
  </si>
  <si>
    <t>52a</t>
  </si>
  <si>
    <t>53a</t>
  </si>
  <si>
    <t>54a</t>
  </si>
  <si>
    <t>55a</t>
  </si>
  <si>
    <t>56a</t>
  </si>
  <si>
    <t>57a</t>
  </si>
  <si>
    <t>58a</t>
  </si>
  <si>
    <t>59a</t>
  </si>
  <si>
    <t>60a</t>
  </si>
  <si>
    <t>61a</t>
  </si>
  <si>
    <t>62a</t>
  </si>
  <si>
    <t>63a</t>
  </si>
  <si>
    <t>64a</t>
  </si>
  <si>
    <t>65a</t>
  </si>
  <si>
    <t>66a</t>
  </si>
  <si>
    <t>67a</t>
  </si>
  <si>
    <t>68a</t>
  </si>
  <si>
    <t>69a</t>
  </si>
  <si>
    <t>70a</t>
  </si>
  <si>
    <t>71a</t>
  </si>
  <si>
    <t>72a</t>
  </si>
  <si>
    <t>73a</t>
  </si>
  <si>
    <t>74a</t>
  </si>
  <si>
    <t>75a</t>
  </si>
  <si>
    <t>76a</t>
  </si>
  <si>
    <t>77a</t>
  </si>
  <si>
    <t>78a</t>
  </si>
  <si>
    <t>79a</t>
  </si>
  <si>
    <t>80a</t>
  </si>
  <si>
    <t>81a</t>
  </si>
  <si>
    <t>82a</t>
  </si>
  <si>
    <t>83a</t>
  </si>
  <si>
    <t>84a</t>
  </si>
  <si>
    <t>85a</t>
  </si>
  <si>
    <t>86a</t>
  </si>
  <si>
    <t>87a</t>
  </si>
  <si>
    <t>88a</t>
  </si>
  <si>
    <t>6b</t>
  </si>
  <si>
    <t>7b</t>
  </si>
  <si>
    <t>8b</t>
  </si>
  <si>
    <t>9b</t>
  </si>
  <si>
    <t>10b</t>
  </si>
  <si>
    <t>11b</t>
  </si>
  <si>
    <t>12b</t>
  </si>
  <si>
    <t>13b</t>
  </si>
  <si>
    <t>14b</t>
  </si>
  <si>
    <t>15b</t>
  </si>
  <si>
    <t>16b</t>
  </si>
  <si>
    <t>17b</t>
  </si>
  <si>
    <t>18b</t>
  </si>
  <si>
    <t>19b</t>
  </si>
  <si>
    <t>20b</t>
  </si>
  <si>
    <t>21b</t>
  </si>
  <si>
    <t>22b</t>
  </si>
  <si>
    <t>23b</t>
  </si>
  <si>
    <t>24b</t>
  </si>
  <si>
    <t>25b</t>
  </si>
  <si>
    <t>26b</t>
  </si>
  <si>
    <t>27b</t>
  </si>
  <si>
    <t>28b</t>
  </si>
  <si>
    <t>29b</t>
  </si>
  <si>
    <t>30b</t>
  </si>
  <si>
    <t>31b</t>
  </si>
  <si>
    <t>32b</t>
  </si>
  <si>
    <t>33b</t>
  </si>
  <si>
    <t>34b</t>
  </si>
  <si>
    <t>35b</t>
  </si>
  <si>
    <t>36b</t>
  </si>
  <si>
    <t>37b</t>
  </si>
  <si>
    <t>38b</t>
  </si>
  <si>
    <t>39b</t>
  </si>
  <si>
    <t>40b</t>
  </si>
  <si>
    <t>41b</t>
  </si>
  <si>
    <t>42b</t>
  </si>
  <si>
    <t>43b</t>
  </si>
  <si>
    <t>44b</t>
  </si>
  <si>
    <t>45b</t>
  </si>
  <si>
    <t>46b</t>
  </si>
  <si>
    <t>47b</t>
  </si>
  <si>
    <t>48b</t>
  </si>
  <si>
    <t>49b</t>
  </si>
  <si>
    <t>50b</t>
  </si>
  <si>
    <t>51b</t>
  </si>
  <si>
    <t>52b</t>
  </si>
  <si>
    <t>53b</t>
  </si>
  <si>
    <t>54b</t>
  </si>
  <si>
    <t>55b</t>
  </si>
  <si>
    <t>56b</t>
  </si>
  <si>
    <t>57b</t>
  </si>
  <si>
    <t>58b</t>
  </si>
  <si>
    <t>59b</t>
  </si>
  <si>
    <t>60b</t>
  </si>
  <si>
    <t>61b</t>
  </si>
  <si>
    <t>62b</t>
  </si>
  <si>
    <t>63b</t>
  </si>
  <si>
    <t>64b</t>
  </si>
  <si>
    <t>65b</t>
  </si>
  <si>
    <t>66b</t>
  </si>
  <si>
    <t>67b</t>
  </si>
  <si>
    <t>68b</t>
  </si>
  <si>
    <t>69b</t>
  </si>
  <si>
    <t>70b</t>
  </si>
  <si>
    <t>71b</t>
  </si>
  <si>
    <t>72b</t>
  </si>
  <si>
    <t>73b</t>
  </si>
  <si>
    <t>74b</t>
  </si>
  <si>
    <t>75b</t>
  </si>
  <si>
    <t>76b</t>
  </si>
  <si>
    <t>77b</t>
  </si>
  <si>
    <t>78b</t>
  </si>
  <si>
    <t>79b</t>
  </si>
  <si>
    <t>80b</t>
  </si>
  <si>
    <t>81b</t>
  </si>
  <si>
    <t>82b</t>
  </si>
  <si>
    <t>83b</t>
  </si>
  <si>
    <t>84b</t>
  </si>
  <si>
    <t>85b</t>
  </si>
  <si>
    <t>86b</t>
  </si>
  <si>
    <t>87b</t>
  </si>
  <si>
    <t>88b</t>
  </si>
  <si>
    <t>6c</t>
  </si>
  <si>
    <t>7c</t>
  </si>
  <si>
    <t>8c</t>
  </si>
  <si>
    <t>9c</t>
  </si>
  <si>
    <t>10c</t>
  </si>
  <si>
    <t>11c</t>
  </si>
  <si>
    <t>12c</t>
  </si>
  <si>
    <t>13c</t>
  </si>
  <si>
    <t>14c</t>
  </si>
  <si>
    <t>15c</t>
  </si>
  <si>
    <t>16c</t>
  </si>
  <si>
    <t>17c</t>
  </si>
  <si>
    <t>18c</t>
  </si>
  <si>
    <t>19c</t>
  </si>
  <si>
    <t>20c</t>
  </si>
  <si>
    <t>21c</t>
  </si>
  <si>
    <t>22c</t>
  </si>
  <si>
    <t>23c</t>
  </si>
  <si>
    <t>24c</t>
  </si>
  <si>
    <t>25c</t>
  </si>
  <si>
    <t>26c</t>
  </si>
  <si>
    <t>27c</t>
  </si>
  <si>
    <t>28c</t>
  </si>
  <si>
    <t>29c</t>
  </si>
  <si>
    <t>30c</t>
  </si>
  <si>
    <t>31c</t>
  </si>
  <si>
    <t>32c</t>
  </si>
  <si>
    <t>33c</t>
  </si>
  <si>
    <t>34c</t>
  </si>
  <si>
    <t>35c</t>
  </si>
  <si>
    <t>36c</t>
  </si>
  <si>
    <t>37c</t>
  </si>
  <si>
    <t>38c</t>
  </si>
  <si>
    <t>39c</t>
  </si>
  <si>
    <t>40c</t>
  </si>
  <si>
    <t>41c</t>
  </si>
  <si>
    <t>42c</t>
  </si>
  <si>
    <t>43c</t>
  </si>
  <si>
    <t>44c</t>
  </si>
  <si>
    <t>45c</t>
  </si>
  <si>
    <t>46c</t>
  </si>
  <si>
    <t>47c</t>
  </si>
  <si>
    <t>48c</t>
  </si>
  <si>
    <t>49c</t>
  </si>
  <si>
    <t>50c</t>
  </si>
  <si>
    <t>51c</t>
  </si>
  <si>
    <t>52c</t>
  </si>
  <si>
    <t>53c</t>
  </si>
  <si>
    <t>54c</t>
  </si>
  <si>
    <t>55c</t>
  </si>
  <si>
    <t>56c</t>
  </si>
  <si>
    <t>57c</t>
  </si>
  <si>
    <t>58c</t>
  </si>
  <si>
    <t>59c</t>
  </si>
  <si>
    <t>60c</t>
  </si>
  <si>
    <t>61c</t>
  </si>
  <si>
    <t>62c</t>
  </si>
  <si>
    <t>63c</t>
  </si>
  <si>
    <t>64c</t>
  </si>
  <si>
    <t>65c</t>
  </si>
  <si>
    <t>66c</t>
  </si>
  <si>
    <t>67c</t>
  </si>
  <si>
    <t>68c</t>
  </si>
  <si>
    <t>69c</t>
  </si>
  <si>
    <t>70c</t>
  </si>
  <si>
    <t>71c</t>
  </si>
  <si>
    <t>72c</t>
  </si>
  <si>
    <t>73c</t>
  </si>
  <si>
    <t>74c</t>
  </si>
  <si>
    <t>75c</t>
  </si>
  <si>
    <t>76c</t>
  </si>
  <si>
    <t>77c</t>
  </si>
  <si>
    <t>78c</t>
  </si>
  <si>
    <t>79c</t>
  </si>
  <si>
    <t>80c</t>
  </si>
  <si>
    <t>81c</t>
  </si>
  <si>
    <t>82c</t>
  </si>
  <si>
    <t>83c</t>
  </si>
  <si>
    <t>84c</t>
  </si>
  <si>
    <t>85c</t>
  </si>
  <si>
    <t>86c</t>
  </si>
  <si>
    <t>87c</t>
  </si>
  <si>
    <t>88c</t>
  </si>
  <si>
    <t>Especialitat formativa</t>
  </si>
  <si>
    <t>7.</t>
  </si>
  <si>
    <t>D'IMPARTICIÓ</t>
  </si>
  <si>
    <t>38</t>
  </si>
  <si>
    <t>5.
DESPESES
TOTALS</t>
  </si>
  <si>
    <t>Import justificat (Casella número 33 del CC3-E)</t>
  </si>
  <si>
    <t>Subvenció màxima per percebre, d'acord amb les hores d'assistència efectiva dels treballadors a l'acció formativa.</t>
  </si>
  <si>
    <t xml:space="preserve">Total subvenció per percebre (l'import menor entre les caselles 94 i 95).
</t>
  </si>
  <si>
    <t>Resultats</t>
  </si>
  <si>
    <t>Codi del mòdul formatiu</t>
  </si>
  <si>
    <r>
      <t xml:space="preserve">Liquidació final de l'especialitat formativa </t>
    </r>
    <r>
      <rPr>
        <sz val="14"/>
        <color rgb="FFFF0000"/>
        <rFont val="Arial Black"/>
        <family val="2"/>
      </rPr>
      <t>XX/17</t>
    </r>
  </si>
  <si>
    <t>Programa de formació dual basat en un règim d'alternança amb l'ocupació en empreses de sectors estratègics.
RD 1529/2012 de 8 de novembre, BOE núm. 270 de 9 de novembre de 2012. Ordre ESS/2518/2013 de 26 de desembre, BOE núm. 10 d'11 de gener de 2014.</t>
  </si>
  <si>
    <t>(RD 1529/2012 de 8 de novembre, BOE núm. 270 de 9 de novembre de 2012. Ordre ESS/2518/2013 de 26 de desembre, BOE núm. 10 d'11 de gener de 2014)</t>
  </si>
  <si>
    <t>Amortització d'instal·lacions, equips, aules, tallers…</t>
  </si>
</sst>
</file>

<file path=xl/styles.xml><?xml version="1.0" encoding="utf-8"?>
<styleSheet xmlns="http://schemas.openxmlformats.org/spreadsheetml/2006/main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0"/>
    <numFmt numFmtId="165" formatCode="#,###"/>
    <numFmt numFmtId="166" formatCode="dd/mm/yy"/>
    <numFmt numFmtId="168" formatCode="dd/mm/yyyy;@"/>
    <numFmt numFmtId="171" formatCode="_-* #,##0.00&quot; €&quot;_-;\-* #,##0.00&quot; €&quot;_-;_-* \-??&quot; €&quot;_-;_-@_-"/>
    <numFmt numFmtId="172" formatCode="_-* #,##0.00\ _€_-;\-* #,##0.00\ _€_-;_-* \-??\ _€_-;_-@_-"/>
  </numFmts>
  <fonts count="7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4"/>
      <name val="Arial Black"/>
      <family val="2"/>
    </font>
    <font>
      <b/>
      <sz val="18"/>
      <name val="Arial Black"/>
      <family val="2"/>
    </font>
    <font>
      <b/>
      <sz val="9"/>
      <name val="LegacySanITCBoo"/>
      <family val="2"/>
    </font>
    <font>
      <b/>
      <sz val="12"/>
      <name val="Arial Black"/>
      <family val="2"/>
    </font>
    <font>
      <b/>
      <sz val="11"/>
      <name val="Arial Black"/>
      <family val="2"/>
    </font>
    <font>
      <b/>
      <sz val="14"/>
      <name val="Arial Black"/>
      <family val="2"/>
    </font>
    <font>
      <b/>
      <sz val="16"/>
      <name val="Arial Black"/>
      <family val="2"/>
    </font>
    <font>
      <b/>
      <sz val="16"/>
      <name val="LegacySanITCBoo"/>
      <family val="2"/>
    </font>
    <font>
      <b/>
      <sz val="10"/>
      <name val="Arial Black"/>
      <family val="2"/>
    </font>
    <font>
      <sz val="18"/>
      <name val="Arial"/>
      <family val="2"/>
    </font>
    <font>
      <sz val="14"/>
      <name val="Arial"/>
      <family val="2"/>
    </font>
    <font>
      <b/>
      <sz val="13"/>
      <name val="Arial Black"/>
      <family val="2"/>
    </font>
    <font>
      <sz val="12"/>
      <name val="Arial Black"/>
      <family val="2"/>
    </font>
    <font>
      <sz val="13"/>
      <name val="Arial Black"/>
      <family val="2"/>
    </font>
    <font>
      <b/>
      <sz val="8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5"/>
      <name val="Arial"/>
      <family val="2"/>
    </font>
    <font>
      <b/>
      <sz val="13"/>
      <name val="Arial"/>
      <family val="2"/>
    </font>
    <font>
      <b/>
      <sz val="12"/>
      <name val="LegacySanITCBoo"/>
      <family val="2"/>
    </font>
    <font>
      <b/>
      <sz val="10"/>
      <name val="LegacySanITCBoo"/>
      <family val="2"/>
    </font>
    <font>
      <b/>
      <i/>
      <sz val="10"/>
      <name val="LegacySanITCBoo"/>
      <family val="2"/>
    </font>
    <font>
      <b/>
      <sz val="11"/>
      <name val="LegacySanITCBoo"/>
      <family val="2"/>
    </font>
    <font>
      <sz val="10"/>
      <name val="LegacySanITCBoo"/>
      <family val="2"/>
    </font>
    <font>
      <b/>
      <sz val="12"/>
      <color indexed="81"/>
      <name val="Tahoma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FF0000"/>
      <name val="Arial"/>
      <family val="2"/>
    </font>
    <font>
      <b/>
      <sz val="15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Arial Black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0000"/>
      <name val="Arial"/>
      <family val="2"/>
    </font>
    <font>
      <b/>
      <sz val="18"/>
      <color theme="0"/>
      <name val="Arial"/>
      <family val="2"/>
    </font>
    <font>
      <sz val="14"/>
      <color rgb="FFFF0000"/>
      <name val="Arial Black"/>
      <family val="2"/>
    </font>
    <font>
      <sz val="11"/>
      <name val="LegacySanITCBoo"/>
      <family val="2"/>
    </font>
    <font>
      <sz val="11"/>
      <name val="Calibri"/>
      <family val="2"/>
      <scheme val="minor"/>
    </font>
    <font>
      <sz val="12"/>
      <name val="LegacySanITCBoo"/>
      <family val="2"/>
    </font>
    <font>
      <b/>
      <sz val="11"/>
      <name val="Times New Roman"/>
      <family val="1"/>
    </font>
    <font>
      <i/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vertAlign val="superscript"/>
      <sz val="11"/>
      <name val="Calibri"/>
      <family val="2"/>
    </font>
    <font>
      <sz val="10"/>
      <name val="Calibri"/>
      <family val="2"/>
    </font>
    <font>
      <b/>
      <sz val="14"/>
      <name val="Californian FB"/>
      <family val="1"/>
    </font>
    <font>
      <sz val="10"/>
      <name val="Arial Black"/>
      <family val="2"/>
    </font>
    <font>
      <b/>
      <sz val="10"/>
      <color theme="0"/>
      <name val="Arial"/>
      <family val="2"/>
    </font>
    <font>
      <b/>
      <sz val="10"/>
      <color theme="0"/>
      <name val="LegacySanITCBoo"/>
      <family val="2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</fonts>
  <fills count="2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4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41"/>
        <b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rgb="FFFFFF00"/>
        <bgColor indexed="22"/>
      </patternFill>
    </fill>
    <fill>
      <patternFill patternType="solid">
        <fgColor rgb="FFFFFF00"/>
        <bgColor indexed="31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4"/>
      </right>
      <top style="thin">
        <color indexed="64"/>
      </top>
      <bottom/>
      <diagonal/>
    </border>
    <border>
      <left style="thin">
        <color indexed="54"/>
      </left>
      <right style="thin">
        <color indexed="5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6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6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4"/>
      </left>
      <right style="thin">
        <color indexed="54"/>
      </right>
      <top style="thin">
        <color indexed="6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64"/>
      </top>
      <bottom style="thin">
        <color indexed="5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n">
        <color indexed="54"/>
      </top>
      <bottom style="thin">
        <color indexed="64"/>
      </bottom>
      <diagonal/>
    </border>
    <border>
      <left/>
      <right style="thin">
        <color indexed="64"/>
      </right>
      <top style="thin">
        <color indexed="54"/>
      </top>
      <bottom style="thin">
        <color indexed="64"/>
      </bottom>
      <diagonal/>
    </border>
    <border>
      <left style="thin">
        <color indexed="54"/>
      </left>
      <right/>
      <top style="thin">
        <color indexed="64"/>
      </top>
      <bottom/>
      <diagonal/>
    </border>
    <border>
      <left style="thin">
        <color indexed="54"/>
      </left>
      <right/>
      <top style="thin">
        <color indexed="64"/>
      </top>
      <bottom style="thin">
        <color indexed="54"/>
      </bottom>
      <diagonal/>
    </border>
    <border>
      <left/>
      <right style="thin">
        <color indexed="64"/>
      </right>
      <top style="thin">
        <color indexed="6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 style="thin">
        <color indexed="6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6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 style="medium">
        <color indexed="54"/>
      </right>
      <top style="thin">
        <color indexed="54"/>
      </top>
      <bottom style="thin">
        <color indexed="54"/>
      </bottom>
      <diagonal/>
    </border>
    <border>
      <left/>
      <right style="medium">
        <color indexed="54"/>
      </right>
      <top style="thin">
        <color indexed="64"/>
      </top>
      <bottom style="thin">
        <color indexed="54"/>
      </bottom>
      <diagonal/>
    </border>
    <border>
      <left/>
      <right style="medium">
        <color indexed="54"/>
      </right>
      <top style="thin">
        <color indexed="5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 style="thin">
        <color indexed="64"/>
      </right>
      <top/>
      <bottom style="thin">
        <color indexed="5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7">
    <xf numFmtId="0" fontId="0" fillId="0" borderId="0"/>
    <xf numFmtId="44" fontId="12" fillId="0" borderId="0" applyFont="0" applyFill="0" applyBorder="0" applyAlignment="0" applyProtection="0"/>
    <xf numFmtId="0" fontId="2" fillId="0" borderId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12" fillId="0" borderId="0"/>
    <xf numFmtId="9" fontId="43" fillId="0" borderId="0" applyFont="0" applyFill="0" applyBorder="0" applyAlignment="0" applyProtection="0"/>
    <xf numFmtId="0" fontId="12" fillId="10" borderId="0" applyNumberFormat="0" applyBorder="0" applyAlignment="0" applyProtection="0"/>
    <xf numFmtId="0" fontId="69" fillId="11" borderId="0" applyNumberFormat="0" applyBorder="0" applyAlignment="0" applyProtection="0"/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0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70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70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70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70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0" borderId="0" applyNumberFormat="0" applyBorder="0" applyAlignment="0" applyProtection="0"/>
    <xf numFmtId="0" fontId="70" fillId="20" borderId="0" applyNumberFormat="0" applyBorder="0" applyAlignment="0" applyProtection="0"/>
    <xf numFmtId="171" fontId="1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2" fontId="1" fillId="0" borderId="0"/>
    <xf numFmtId="0" fontId="1" fillId="0" borderId="0"/>
    <xf numFmtId="0" fontId="1" fillId="0" borderId="0"/>
    <xf numFmtId="0" fontId="1" fillId="0" borderId="0"/>
    <xf numFmtId="9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3" fillId="0" borderId="0"/>
    <xf numFmtId="0" fontId="12" fillId="0" borderId="0"/>
    <xf numFmtId="0" fontId="1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1" fillId="0" borderId="0" applyNumberFormat="0" applyFill="0" applyBorder="0" applyAlignment="0" applyProtection="0"/>
  </cellStyleXfs>
  <cellXfs count="675">
    <xf numFmtId="0" fontId="0" fillId="0" borderId="0" xfId="0"/>
    <xf numFmtId="0" fontId="1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12" fillId="0" borderId="2" xfId="0" applyFont="1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5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25" fillId="0" borderId="0" xfId="0" applyFont="1" applyProtection="1"/>
    <xf numFmtId="0" fontId="3" fillId="0" borderId="0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4" fontId="3" fillId="0" borderId="0" xfId="0" applyNumberFormat="1" applyFont="1" applyBorder="1" applyAlignment="1" applyProtection="1">
      <alignment horizontal="right" vertical="center" wrapText="1"/>
    </xf>
    <xf numFmtId="3" fontId="6" fillId="0" borderId="0" xfId="0" applyNumberFormat="1" applyFont="1" applyBorder="1" applyAlignment="1" applyProtection="1">
      <alignment vertical="center"/>
    </xf>
    <xf numFmtId="3" fontId="15" fillId="0" borderId="0" xfId="0" applyNumberFormat="1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 wrapText="1"/>
    </xf>
    <xf numFmtId="4" fontId="25" fillId="0" borderId="0" xfId="0" applyNumberFormat="1" applyFont="1" applyBorder="1" applyAlignment="1" applyProtection="1">
      <alignment vertical="center" wrapText="1"/>
    </xf>
    <xf numFmtId="0" fontId="25" fillId="0" borderId="4" xfId="0" applyFont="1" applyBorder="1" applyAlignment="1" applyProtection="1">
      <alignment vertical="center" wrapText="1"/>
    </xf>
    <xf numFmtId="0" fontId="25" fillId="0" borderId="0" xfId="0" applyFont="1" applyAlignment="1" applyProtection="1">
      <alignment vertical="center" wrapText="1"/>
    </xf>
    <xf numFmtId="0" fontId="13" fillId="0" borderId="0" xfId="0" applyFont="1" applyBorder="1" applyAlignment="1" applyProtection="1"/>
    <xf numFmtId="0" fontId="31" fillId="0" borderId="0" xfId="0" applyFont="1" applyBorder="1" applyAlignment="1" applyProtection="1">
      <alignment vertical="center"/>
    </xf>
    <xf numFmtId="4" fontId="13" fillId="0" borderId="0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4" fontId="31" fillId="0" borderId="0" xfId="0" applyNumberFormat="1" applyFont="1" applyProtection="1"/>
    <xf numFmtId="0" fontId="31" fillId="0" borderId="4" xfId="0" applyFont="1" applyBorder="1" applyAlignment="1" applyProtection="1">
      <alignment vertical="center"/>
    </xf>
    <xf numFmtId="0" fontId="32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33" fillId="0" borderId="0" xfId="0" applyFont="1" applyBorder="1" applyAlignment="1" applyProtection="1">
      <alignment vertical="center"/>
    </xf>
    <xf numFmtId="0" fontId="33" fillId="0" borderId="4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vertical="top"/>
    </xf>
    <xf numFmtId="0" fontId="30" fillId="0" borderId="7" xfId="0" applyFont="1" applyBorder="1" applyAlignment="1" applyProtection="1">
      <alignment vertical="center"/>
    </xf>
    <xf numFmtId="0" fontId="34" fillId="0" borderId="7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49" fontId="26" fillId="0" borderId="0" xfId="0" applyNumberFormat="1" applyFont="1" applyBorder="1" applyAlignment="1" applyProtection="1">
      <alignment vertical="center"/>
    </xf>
    <xf numFmtId="49" fontId="30" fillId="0" borderId="0" xfId="0" applyNumberFormat="1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vertical="center"/>
    </xf>
    <xf numFmtId="49" fontId="12" fillId="0" borderId="0" xfId="0" applyNumberFormat="1" applyFont="1" applyBorder="1" applyAlignment="1" applyProtection="1">
      <alignment vertical="center"/>
    </xf>
    <xf numFmtId="0" fontId="26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49" fontId="46" fillId="2" borderId="0" xfId="0" applyNumberFormat="1" applyFont="1" applyFill="1" applyBorder="1" applyAlignment="1" applyProtection="1">
      <alignment horizontal="center" vertical="center"/>
    </xf>
    <xf numFmtId="0" fontId="47" fillId="2" borderId="0" xfId="0" applyFont="1" applyFill="1" applyBorder="1" applyAlignment="1" applyProtection="1">
      <alignment vertical="center"/>
    </xf>
    <xf numFmtId="0" fontId="48" fillId="2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42" fillId="0" borderId="0" xfId="0" applyFont="1" applyBorder="1" applyAlignment="1" applyProtection="1">
      <alignment vertical="center"/>
    </xf>
    <xf numFmtId="4" fontId="3" fillId="0" borderId="0" xfId="0" applyNumberFormat="1" applyFont="1" applyBorder="1" applyAlignment="1" applyProtection="1">
      <alignment horizontal="left" vertical="center" wrapText="1"/>
    </xf>
    <xf numFmtId="4" fontId="3" fillId="0" borderId="0" xfId="0" applyNumberFormat="1" applyFont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>
      <alignment horizontal="left"/>
    </xf>
    <xf numFmtId="0" fontId="31" fillId="0" borderId="7" xfId="0" applyFont="1" applyBorder="1" applyAlignment="1" applyProtection="1">
      <alignment vertical="center"/>
    </xf>
    <xf numFmtId="4" fontId="31" fillId="0" borderId="7" xfId="0" applyNumberFormat="1" applyFont="1" applyBorder="1" applyProtection="1"/>
    <xf numFmtId="0" fontId="31" fillId="0" borderId="8" xfId="0" applyFont="1" applyBorder="1" applyAlignment="1" applyProtection="1">
      <alignment vertical="center"/>
    </xf>
    <xf numFmtId="0" fontId="24" fillId="0" borderId="45" xfId="0" applyFont="1" applyBorder="1" applyAlignment="1" applyProtection="1">
      <alignment vertical="center"/>
    </xf>
    <xf numFmtId="0" fontId="26" fillId="0" borderId="45" xfId="0" applyFont="1" applyBorder="1" applyAlignment="1" applyProtection="1">
      <alignment vertical="center"/>
    </xf>
    <xf numFmtId="49" fontId="26" fillId="0" borderId="0" xfId="0" applyNumberFormat="1" applyFont="1" applyAlignment="1" applyProtection="1">
      <alignment vertical="center"/>
    </xf>
    <xf numFmtId="49" fontId="26" fillId="0" borderId="0" xfId="0" applyNumberFormat="1" applyFont="1" applyBorder="1" applyAlignment="1" applyProtection="1"/>
    <xf numFmtId="0" fontId="4" fillId="0" borderId="0" xfId="0" applyFont="1" applyBorder="1" applyAlignment="1" applyProtection="1">
      <alignment horizontal="right" vertical="center"/>
    </xf>
    <xf numFmtId="0" fontId="18" fillId="0" borderId="0" xfId="0" applyFont="1" applyBorder="1" applyAlignment="1"/>
    <xf numFmtId="0" fontId="21" fillId="0" borderId="0" xfId="0" applyFont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vertical="center"/>
    </xf>
    <xf numFmtId="0" fontId="24" fillId="0" borderId="44" xfId="0" applyFont="1" applyBorder="1" applyAlignment="1" applyProtection="1">
      <alignment vertical="center"/>
    </xf>
    <xf numFmtId="0" fontId="17" fillId="0" borderId="45" xfId="0" applyFont="1" applyBorder="1" applyAlignment="1" applyProtection="1">
      <alignment vertical="center"/>
    </xf>
    <xf numFmtId="0" fontId="21" fillId="0" borderId="45" xfId="0" applyFont="1" applyBorder="1" applyAlignment="1" applyProtection="1">
      <alignment vertical="center"/>
    </xf>
    <xf numFmtId="0" fontId="12" fillId="0" borderId="45" xfId="0" applyFont="1" applyBorder="1" applyAlignment="1" applyProtection="1">
      <alignment vertical="center"/>
    </xf>
    <xf numFmtId="0" fontId="25" fillId="0" borderId="45" xfId="0" applyFont="1" applyBorder="1" applyAlignment="1" applyProtection="1">
      <alignment vertical="center"/>
    </xf>
    <xf numFmtId="0" fontId="12" fillId="0" borderId="44" xfId="0" applyFont="1" applyBorder="1" applyAlignment="1" applyProtection="1">
      <alignment vertical="center"/>
    </xf>
    <xf numFmtId="43" fontId="14" fillId="0" borderId="0" xfId="5" applyNumberFormat="1" applyFont="1" applyFill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14" fontId="15" fillId="0" borderId="7" xfId="0" applyNumberFormat="1" applyFont="1" applyFill="1" applyBorder="1" applyAlignment="1" applyProtection="1">
      <alignment horizontal="center" vertical="center"/>
      <protection locked="0"/>
    </xf>
    <xf numFmtId="0" fontId="15" fillId="0" borderId="7" xfId="0" applyNumberFormat="1" applyFont="1" applyFill="1" applyBorder="1" applyAlignment="1" applyProtection="1">
      <alignment horizontal="center" vertical="center"/>
      <protection locked="0"/>
    </xf>
    <xf numFmtId="4" fontId="25" fillId="0" borderId="7" xfId="0" applyNumberFormat="1" applyFont="1" applyBorder="1" applyAlignment="1" applyProtection="1">
      <alignment horizontal="right" vertical="center"/>
    </xf>
    <xf numFmtId="4" fontId="13" fillId="0" borderId="7" xfId="0" applyNumberFormat="1" applyFont="1" applyBorder="1" applyAlignment="1" applyProtection="1">
      <alignment vertical="center"/>
    </xf>
    <xf numFmtId="0" fontId="13" fillId="0" borderId="7" xfId="0" applyFont="1" applyBorder="1" applyAlignment="1" applyProtection="1">
      <alignment vertical="center"/>
    </xf>
    <xf numFmtId="49" fontId="26" fillId="0" borderId="0" xfId="0" applyNumberFormat="1" applyFont="1" applyBorder="1" applyAlignment="1" applyProtection="1">
      <alignment vertical="center"/>
      <protection locked="0"/>
    </xf>
    <xf numFmtId="49" fontId="30" fillId="0" borderId="0" xfId="0" applyNumberFormat="1" applyFont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vertical="center"/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6" fillId="0" borderId="4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44" fillId="6" borderId="47" xfId="0" applyFont="1" applyFill="1" applyBorder="1" applyAlignment="1" applyProtection="1">
      <alignment horizontal="justify" vertical="top" wrapText="1"/>
      <protection locked="0"/>
    </xf>
    <xf numFmtId="0" fontId="50" fillId="0" borderId="0" xfId="0" applyFont="1" applyFill="1" applyBorder="1" applyAlignment="1" applyProtection="1">
      <alignment horizontal="left" vertical="top" wrapText="1"/>
    </xf>
    <xf numFmtId="10" fontId="5" fillId="0" borderId="33" xfId="8" applyNumberFormat="1" applyFont="1" applyBorder="1" applyAlignment="1" applyProtection="1">
      <alignment horizontal="right" vertical="center"/>
    </xf>
    <xf numFmtId="43" fontId="3" fillId="0" borderId="0" xfId="5" applyFont="1" applyBorder="1" applyAlignment="1" applyProtection="1">
      <alignment horizontal="center" wrapText="1"/>
    </xf>
    <xf numFmtId="43" fontId="3" fillId="0" borderId="0" xfId="5" applyFont="1" applyBorder="1" applyAlignment="1" applyProtection="1">
      <alignment horizontal="right" vertical="center" wrapText="1"/>
    </xf>
    <xf numFmtId="0" fontId="24" fillId="0" borderId="45" xfId="0" applyFont="1" applyBorder="1" applyAlignment="1" applyProtection="1">
      <alignment horizontal="left" vertical="center"/>
    </xf>
    <xf numFmtId="0" fontId="31" fillId="0" borderId="45" xfId="0" applyFont="1" applyBorder="1" applyAlignment="1" applyProtection="1">
      <alignment vertical="center"/>
    </xf>
    <xf numFmtId="14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31" fillId="0" borderId="45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4" fontId="31" fillId="0" borderId="0" xfId="0" applyNumberFormat="1" applyFont="1" applyFill="1" applyBorder="1" applyProtection="1"/>
    <xf numFmtId="0" fontId="31" fillId="0" borderId="4" xfId="0" applyFont="1" applyFill="1" applyBorder="1" applyAlignment="1" applyProtection="1">
      <alignment vertical="center"/>
    </xf>
    <xf numFmtId="0" fontId="44" fillId="6" borderId="50" xfId="0" applyFont="1" applyFill="1" applyBorder="1" applyAlignment="1" applyProtection="1">
      <alignment horizontal="center" vertical="top" wrapText="1"/>
    </xf>
    <xf numFmtId="0" fontId="44" fillId="6" borderId="29" xfId="0" applyFont="1" applyFill="1" applyBorder="1" applyAlignment="1" applyProtection="1">
      <alignment horizontal="justify" vertical="top" wrapText="1"/>
    </xf>
    <xf numFmtId="0" fontId="24" fillId="0" borderId="45" xfId="0" applyFont="1" applyBorder="1" applyAlignment="1" applyProtection="1">
      <alignment horizontal="justify" vertical="center" wrapText="1"/>
    </xf>
    <xf numFmtId="0" fontId="28" fillId="0" borderId="54" xfId="0" applyFont="1" applyBorder="1" applyAlignment="1" applyProtection="1">
      <alignment vertical="center"/>
    </xf>
    <xf numFmtId="0" fontId="21" fillId="0" borderId="54" xfId="0" applyFont="1" applyBorder="1" applyAlignment="1" applyProtection="1">
      <alignment horizontal="justify" vertical="top"/>
    </xf>
    <xf numFmtId="43" fontId="14" fillId="0" borderId="54" xfId="5" applyNumberFormat="1" applyFont="1" applyFill="1" applyBorder="1" applyAlignment="1" applyProtection="1">
      <alignment horizontal="right" vertical="center" wrapText="1"/>
    </xf>
    <xf numFmtId="4" fontId="31" fillId="0" borderId="0" xfId="0" applyNumberFormat="1" applyFont="1" applyBorder="1" applyProtection="1"/>
    <xf numFmtId="0" fontId="21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1" fillId="0" borderId="0" xfId="0" applyFont="1" applyBorder="1" applyAlignment="1" applyProtection="1">
      <alignment horizontal="justify" vertical="top"/>
    </xf>
    <xf numFmtId="0" fontId="30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0" fillId="0" borderId="0" xfId="0" applyFont="1" applyFill="1" applyBorder="1" applyAlignment="1" applyProtection="1">
      <alignment horizontal="left" vertical="top" wrapText="1"/>
      <protection locked="0"/>
    </xf>
    <xf numFmtId="0" fontId="50" fillId="0" borderId="51" xfId="0" applyFont="1" applyFill="1" applyBorder="1" applyAlignment="1" applyProtection="1">
      <alignment horizontal="left" vertical="top" wrapText="1"/>
      <protection locked="0"/>
    </xf>
    <xf numFmtId="0" fontId="50" fillId="0" borderId="22" xfId="0" applyFont="1" applyFill="1" applyBorder="1" applyAlignment="1" applyProtection="1">
      <alignment horizontal="left" vertical="top" wrapText="1"/>
      <protection locked="0"/>
    </xf>
    <xf numFmtId="0" fontId="50" fillId="0" borderId="49" xfId="0" applyFont="1" applyFill="1" applyBorder="1" applyAlignment="1" applyProtection="1">
      <alignment horizontal="left" vertical="top" wrapText="1"/>
      <protection locked="0"/>
    </xf>
    <xf numFmtId="1" fontId="54" fillId="0" borderId="0" xfId="0" applyNumberFormat="1" applyFont="1" applyProtection="1">
      <protection locked="0"/>
    </xf>
    <xf numFmtId="0" fontId="54" fillId="0" borderId="0" xfId="0" applyFont="1" applyProtection="1"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5" fillId="0" borderId="0" xfId="0" applyFont="1" applyBorder="1" applyAlignment="1" applyProtection="1">
      <alignment vertical="center"/>
      <protection locked="0"/>
    </xf>
    <xf numFmtId="0" fontId="55" fillId="0" borderId="0" xfId="0" applyFont="1"/>
    <xf numFmtId="0" fontId="57" fillId="0" borderId="0" xfId="0" applyFont="1" applyAlignment="1">
      <alignment horizontal="center" vertical="center"/>
    </xf>
    <xf numFmtId="0" fontId="59" fillId="0" borderId="10" xfId="0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 vertical="center" wrapText="1"/>
    </xf>
    <xf numFmtId="0" fontId="60" fillId="0" borderId="11" xfId="0" applyFont="1" applyBorder="1" applyAlignment="1">
      <alignment horizontal="center" vertical="center" wrapText="1"/>
    </xf>
    <xf numFmtId="0" fontId="60" fillId="0" borderId="23" xfId="0" applyFont="1" applyBorder="1" applyAlignment="1">
      <alignment horizontal="center" vertical="center" wrapText="1"/>
    </xf>
    <xf numFmtId="0" fontId="60" fillId="0" borderId="12" xfId="0" applyFont="1" applyBorder="1" applyAlignment="1">
      <alignment horizontal="center" vertical="center" wrapText="1"/>
    </xf>
    <xf numFmtId="0" fontId="60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55" fillId="0" borderId="13" xfId="0" applyFont="1" applyBorder="1"/>
    <xf numFmtId="0" fontId="55" fillId="0" borderId="14" xfId="0" applyFont="1" applyBorder="1"/>
    <xf numFmtId="0" fontId="55" fillId="0" borderId="24" xfId="0" applyFont="1" applyBorder="1"/>
    <xf numFmtId="0" fontId="55" fillId="0" borderId="15" xfId="0" applyFont="1" applyBorder="1"/>
    <xf numFmtId="0" fontId="55" fillId="0" borderId="16" xfId="0" applyFont="1" applyBorder="1"/>
    <xf numFmtId="0" fontId="55" fillId="0" borderId="17" xfId="0" applyFont="1" applyBorder="1"/>
    <xf numFmtId="0" fontId="55" fillId="0" borderId="25" xfId="0" applyFont="1" applyBorder="1"/>
    <xf numFmtId="0" fontId="55" fillId="0" borderId="18" xfId="0" applyFont="1" applyBorder="1"/>
    <xf numFmtId="0" fontId="55" fillId="0" borderId="19" xfId="0" applyFont="1" applyBorder="1"/>
    <xf numFmtId="0" fontId="55" fillId="0" borderId="20" xfId="0" applyFont="1" applyBorder="1"/>
    <xf numFmtId="0" fontId="55" fillId="0" borderId="26" xfId="0" applyFont="1" applyBorder="1"/>
    <xf numFmtId="0" fontId="55" fillId="0" borderId="21" xfId="0" applyFont="1" applyBorder="1"/>
    <xf numFmtId="0" fontId="55" fillId="0" borderId="10" xfId="0" applyFont="1" applyBorder="1"/>
    <xf numFmtId="0" fontId="55" fillId="0" borderId="11" xfId="0" applyFont="1" applyBorder="1"/>
    <xf numFmtId="0" fontId="55" fillId="0" borderId="23" xfId="0" applyFont="1" applyBorder="1"/>
    <xf numFmtId="0" fontId="55" fillId="0" borderId="12" xfId="0" applyFont="1" applyBorder="1"/>
    <xf numFmtId="0" fontId="55" fillId="0" borderId="22" xfId="0" applyFont="1" applyBorder="1"/>
    <xf numFmtId="0" fontId="55" fillId="0" borderId="0" xfId="0" applyFont="1" applyAlignment="1" applyProtection="1">
      <alignment vertical="center"/>
    </xf>
    <xf numFmtId="0" fontId="55" fillId="0" borderId="0" xfId="0" applyFont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horizontal="center" vertical="center"/>
    </xf>
    <xf numFmtId="0" fontId="55" fillId="0" borderId="0" xfId="0" applyFont="1" applyBorder="1" applyAlignment="1" applyProtection="1">
      <alignment vertical="center"/>
    </xf>
    <xf numFmtId="0" fontId="55" fillId="0" borderId="7" xfId="0" applyFont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10" fontId="50" fillId="0" borderId="0" xfId="8" applyNumberFormat="1" applyFont="1" applyBorder="1" applyAlignment="1" applyProtection="1">
      <alignment vertical="center"/>
    </xf>
    <xf numFmtId="4" fontId="55" fillId="0" borderId="0" xfId="0" applyNumberFormat="1" applyFont="1" applyBorder="1" applyAlignment="1" applyProtection="1">
      <alignment vertical="center"/>
    </xf>
    <xf numFmtId="0" fontId="55" fillId="0" borderId="4" xfId="0" applyFont="1" applyBorder="1" applyAlignment="1" applyProtection="1">
      <alignment vertical="center"/>
    </xf>
    <xf numFmtId="0" fontId="55" fillId="0" borderId="45" xfId="0" applyFont="1" applyBorder="1" applyAlignment="1" applyProtection="1">
      <alignment vertical="center"/>
    </xf>
    <xf numFmtId="0" fontId="55" fillId="0" borderId="46" xfId="0" applyFont="1" applyBorder="1" applyAlignment="1" applyProtection="1">
      <alignment vertical="center"/>
    </xf>
    <xf numFmtId="0" fontId="55" fillId="0" borderId="8" xfId="0" applyFont="1" applyBorder="1" applyAlignment="1" applyProtection="1">
      <alignment vertical="center"/>
    </xf>
    <xf numFmtId="0" fontId="55" fillId="0" borderId="44" xfId="0" applyFont="1" applyBorder="1" applyAlignment="1" applyProtection="1">
      <alignment vertical="center"/>
    </xf>
    <xf numFmtId="0" fontId="55" fillId="0" borderId="5" xfId="0" applyFont="1" applyBorder="1" applyAlignment="1" applyProtection="1">
      <alignment vertical="center"/>
    </xf>
    <xf numFmtId="4" fontId="55" fillId="0" borderId="0" xfId="0" applyNumberFormat="1" applyFont="1" applyBorder="1" applyAlignment="1" applyProtection="1">
      <alignment horizontal="right"/>
    </xf>
    <xf numFmtId="4" fontId="12" fillId="0" borderId="0" xfId="0" applyNumberFormat="1" applyFont="1" applyBorder="1" applyAlignment="1" applyProtection="1">
      <alignment horizontal="right"/>
    </xf>
    <xf numFmtId="4" fontId="12" fillId="0" borderId="0" xfId="0" applyNumberFormat="1" applyFont="1" applyBorder="1" applyAlignment="1" applyProtection="1">
      <alignment horizontal="center" vertical="center"/>
    </xf>
    <xf numFmtId="4" fontId="50" fillId="0" borderId="0" xfId="0" applyNumberFormat="1" applyFont="1" applyBorder="1" applyAlignment="1" applyProtection="1">
      <alignment horizontal="left" vertical="center"/>
    </xf>
    <xf numFmtId="4" fontId="15" fillId="0" borderId="0" xfId="0" applyNumberFormat="1" applyFont="1" applyBorder="1" applyAlignment="1" applyProtection="1">
      <alignment vertical="center"/>
    </xf>
    <xf numFmtId="4" fontId="55" fillId="0" borderId="0" xfId="0" applyNumberFormat="1" applyFont="1" applyBorder="1" applyAlignment="1" applyProtection="1">
      <alignment horizontal="left" vertical="center"/>
    </xf>
    <xf numFmtId="0" fontId="55" fillId="0" borderId="0" xfId="0" applyFont="1" applyBorder="1" applyProtection="1"/>
    <xf numFmtId="0" fontId="55" fillId="0" borderId="4" xfId="0" applyFont="1" applyBorder="1" applyAlignment="1" applyProtection="1">
      <alignment horizontal="center" vertical="center"/>
    </xf>
    <xf numFmtId="43" fontId="55" fillId="0" borderId="0" xfId="5" applyFont="1" applyAlignment="1" applyProtection="1">
      <alignment vertical="center"/>
    </xf>
    <xf numFmtId="0" fontId="50" fillId="0" borderId="0" xfId="0" applyFont="1" applyBorder="1" applyAlignment="1" applyProtection="1">
      <alignment vertical="center"/>
    </xf>
    <xf numFmtId="0" fontId="55" fillId="0" borderId="27" xfId="0" applyFont="1" applyBorder="1" applyAlignment="1" applyProtection="1">
      <alignment vertical="center"/>
    </xf>
    <xf numFmtId="4" fontId="15" fillId="0" borderId="33" xfId="0" applyNumberFormat="1" applyFont="1" applyBorder="1" applyAlignment="1" applyProtection="1">
      <alignment horizontal="right" vertical="center"/>
    </xf>
    <xf numFmtId="0" fontId="55" fillId="0" borderId="24" xfId="0" applyFont="1" applyBorder="1" applyAlignment="1" applyProtection="1">
      <alignment vertical="center"/>
    </xf>
    <xf numFmtId="0" fontId="55" fillId="0" borderId="22" xfId="0" applyFont="1" applyBorder="1" applyAlignment="1" applyProtection="1">
      <alignment vertical="center"/>
    </xf>
    <xf numFmtId="4" fontId="15" fillId="0" borderId="22" xfId="0" applyNumberFormat="1" applyFont="1" applyBorder="1" applyAlignment="1" applyProtection="1">
      <alignment horizontal="right" vertical="center"/>
    </xf>
    <xf numFmtId="4" fontId="55" fillId="0" borderId="22" xfId="0" applyNumberFormat="1" applyFont="1" applyBorder="1" applyAlignment="1" applyProtection="1">
      <alignment vertical="center"/>
    </xf>
    <xf numFmtId="43" fontId="50" fillId="0" borderId="22" xfId="5" applyFont="1" applyBorder="1" applyAlignment="1" applyProtection="1">
      <alignment horizontal="center" vertical="center"/>
    </xf>
    <xf numFmtId="0" fontId="55" fillId="0" borderId="49" xfId="0" applyFont="1" applyBorder="1" applyAlignment="1" applyProtection="1">
      <alignment vertical="center"/>
    </xf>
    <xf numFmtId="4" fontId="15" fillId="0" borderId="0" xfId="0" applyNumberFormat="1" applyFont="1" applyBorder="1" applyAlignment="1" applyProtection="1">
      <alignment horizontal="right" vertical="center"/>
    </xf>
    <xf numFmtId="43" fontId="50" fillId="0" borderId="0" xfId="5" applyFont="1" applyBorder="1" applyAlignment="1" applyProtection="1">
      <alignment horizontal="center" vertical="center"/>
    </xf>
    <xf numFmtId="43" fontId="55" fillId="0" borderId="0" xfId="5" applyFont="1" applyBorder="1" applyAlignment="1" applyProtection="1">
      <alignment horizontal="center"/>
    </xf>
    <xf numFmtId="43" fontId="15" fillId="0" borderId="0" xfId="5" applyFont="1" applyBorder="1" applyAlignment="1" applyProtection="1">
      <alignment horizontal="center"/>
    </xf>
    <xf numFmtId="0" fontId="55" fillId="0" borderId="0" xfId="0" applyFont="1" applyBorder="1" applyAlignment="1" applyProtection="1">
      <alignment horizontal="center" vertical="center"/>
    </xf>
    <xf numFmtId="43" fontId="25" fillId="0" borderId="0" xfId="5" applyFont="1" applyBorder="1" applyAlignment="1" applyProtection="1">
      <alignment horizontal="center"/>
    </xf>
    <xf numFmtId="0" fontId="55" fillId="0" borderId="0" xfId="0" applyFont="1" applyBorder="1" applyAlignment="1" applyProtection="1">
      <alignment horizontal="center"/>
    </xf>
    <xf numFmtId="0" fontId="55" fillId="0" borderId="0" xfId="0" applyFont="1" applyBorder="1" applyAlignment="1" applyProtection="1">
      <alignment horizontal="right" vertical="center" wrapText="1"/>
    </xf>
    <xf numFmtId="0" fontId="55" fillId="0" borderId="0" xfId="0" applyFont="1" applyProtection="1"/>
    <xf numFmtId="0" fontId="55" fillId="0" borderId="4" xfId="0" applyFont="1" applyBorder="1" applyProtection="1"/>
    <xf numFmtId="4" fontId="15" fillId="0" borderId="0" xfId="0" applyNumberFormat="1" applyFont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left" vertical="center"/>
    </xf>
    <xf numFmtId="4" fontId="60" fillId="0" borderId="0" xfId="0" applyNumberFormat="1" applyFont="1" applyBorder="1" applyAlignment="1" applyProtection="1">
      <alignment vertical="center"/>
    </xf>
    <xf numFmtId="43" fontId="5" fillId="9" borderId="0" xfId="5" applyNumberFormat="1" applyFont="1" applyFill="1" applyBorder="1" applyAlignment="1" applyProtection="1">
      <alignment horizontal="left" vertical="top" wrapText="1"/>
    </xf>
    <xf numFmtId="0" fontId="55" fillId="0" borderId="53" xfId="0" applyFont="1" applyBorder="1" applyAlignment="1" applyProtection="1">
      <alignment vertical="center"/>
    </xf>
    <xf numFmtId="0" fontId="55" fillId="0" borderId="54" xfId="0" applyFont="1" applyBorder="1" applyAlignment="1" applyProtection="1">
      <alignment vertical="center"/>
    </xf>
    <xf numFmtId="49" fontId="7" fillId="0" borderId="54" xfId="0" applyNumberFormat="1" applyFont="1" applyFill="1" applyBorder="1" applyAlignment="1" applyProtection="1">
      <alignment horizontal="center" vertical="center"/>
    </xf>
    <xf numFmtId="43" fontId="5" fillId="9" borderId="54" xfId="5" applyNumberFormat="1" applyFont="1" applyFill="1" applyBorder="1" applyAlignment="1" applyProtection="1">
      <alignment horizontal="left" vertical="top" wrapText="1"/>
    </xf>
    <xf numFmtId="0" fontId="12" fillId="0" borderId="54" xfId="0" applyFont="1" applyBorder="1" applyAlignment="1" applyProtection="1">
      <alignment vertical="center"/>
    </xf>
    <xf numFmtId="0" fontId="55" fillId="0" borderId="55" xfId="0" applyFont="1" applyBorder="1" applyAlignment="1" applyProtection="1">
      <alignment vertical="center"/>
    </xf>
    <xf numFmtId="4" fontId="50" fillId="9" borderId="0" xfId="0" applyNumberFormat="1" applyFont="1" applyFill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center"/>
    </xf>
    <xf numFmtId="43" fontId="5" fillId="0" borderId="0" xfId="5" applyNumberFormat="1" applyFont="1" applyFill="1" applyBorder="1" applyAlignment="1" applyProtection="1">
      <alignment horizontal="left" vertical="top" wrapText="1"/>
    </xf>
    <xf numFmtId="2" fontId="15" fillId="0" borderId="0" xfId="0" applyNumberFormat="1" applyFont="1" applyBorder="1" applyAlignment="1" applyProtection="1">
      <alignment horizontal="left" vertical="center"/>
    </xf>
    <xf numFmtId="4" fontId="3" fillId="0" borderId="0" xfId="0" applyNumberFormat="1" applyFont="1" applyBorder="1" applyAlignment="1" applyProtection="1">
      <alignment horizontal="right" vertical="center" wrapText="1"/>
      <protection locked="0"/>
    </xf>
    <xf numFmtId="4" fontId="5" fillId="0" borderId="0" xfId="0" applyNumberFormat="1" applyFont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49" fontId="7" fillId="0" borderId="5" xfId="0" applyNumberFormat="1" applyFont="1" applyFill="1" applyBorder="1" applyAlignment="1" applyProtection="1">
      <alignment horizontal="center" vertical="center" wrapText="1"/>
    </xf>
    <xf numFmtId="0" fontId="55" fillId="0" borderId="6" xfId="0" applyFont="1" applyBorder="1" applyAlignment="1" applyProtection="1">
      <alignment vertical="center"/>
    </xf>
    <xf numFmtId="49" fontId="7" fillId="0" borderId="7" xfId="0" applyNumberFormat="1" applyFont="1" applyFill="1" applyBorder="1" applyAlignment="1" applyProtection="1">
      <alignment horizontal="center" vertical="center" wrapText="1"/>
    </xf>
    <xf numFmtId="49" fontId="55" fillId="0" borderId="0" xfId="0" applyNumberFormat="1" applyFont="1" applyBorder="1" applyAlignment="1" applyProtection="1">
      <alignment vertical="center"/>
      <protection locked="0"/>
    </xf>
    <xf numFmtId="49" fontId="55" fillId="0" borderId="0" xfId="0" applyNumberFormat="1" applyFont="1" applyBorder="1" applyAlignment="1" applyProtection="1">
      <alignment vertical="center"/>
    </xf>
    <xf numFmtId="0" fontId="55" fillId="0" borderId="0" xfId="0" applyFont="1" applyBorder="1" applyAlignment="1" applyProtection="1">
      <alignment horizontal="center" vertical="center"/>
      <protection locked="0"/>
    </xf>
    <xf numFmtId="49" fontId="46" fillId="6" borderId="0" xfId="0" applyNumberFormat="1" applyFont="1" applyFill="1" applyBorder="1" applyAlignment="1" applyProtection="1">
      <alignment horizontal="center" vertical="center"/>
    </xf>
    <xf numFmtId="0" fontId="47" fillId="6" borderId="0" xfId="0" applyFont="1" applyFill="1" applyBorder="1" applyAlignment="1" applyProtection="1">
      <alignment vertical="center"/>
    </xf>
    <xf numFmtId="0" fontId="48" fillId="6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vertical="center"/>
    </xf>
    <xf numFmtId="1" fontId="46" fillId="2" borderId="0" xfId="0" applyNumberFormat="1" applyFont="1" applyFill="1" applyBorder="1" applyAlignment="1" applyProtection="1">
      <alignment horizontal="center" vertical="center"/>
    </xf>
    <xf numFmtId="1" fontId="46" fillId="2" borderId="0" xfId="0" applyNumberFormat="1" applyFont="1" applyFill="1" applyBorder="1" applyAlignment="1" applyProtection="1">
      <alignment horizontal="center" vertical="center" wrapText="1"/>
    </xf>
    <xf numFmtId="0" fontId="47" fillId="0" borderId="0" xfId="0" applyFont="1" applyBorder="1" applyAlignment="1" applyProtection="1">
      <alignment vertical="center"/>
    </xf>
    <xf numFmtId="0" fontId="55" fillId="0" borderId="0" xfId="0" applyFont="1" applyAlignment="1" applyProtection="1">
      <alignment vertical="top"/>
      <protection locked="0"/>
    </xf>
    <xf numFmtId="0" fontId="16" fillId="0" borderId="0" xfId="0" applyFont="1" applyBorder="1" applyAlignment="1" applyProtection="1">
      <alignment horizontal="justify" vertical="top" wrapText="1"/>
    </xf>
    <xf numFmtId="0" fontId="16" fillId="0" borderId="27" xfId="0" applyFont="1" applyBorder="1" applyAlignment="1" applyProtection="1">
      <alignment horizontal="justify" vertical="top" wrapText="1"/>
    </xf>
    <xf numFmtId="0" fontId="65" fillId="9" borderId="28" xfId="0" applyFont="1" applyFill="1" applyBorder="1" applyAlignment="1" applyProtection="1">
      <alignment vertical="top" wrapText="1"/>
    </xf>
    <xf numFmtId="0" fontId="65" fillId="9" borderId="0" xfId="0" applyFont="1" applyFill="1" applyBorder="1" applyAlignment="1" applyProtection="1">
      <alignment vertical="top" wrapText="1"/>
    </xf>
    <xf numFmtId="0" fontId="65" fillId="0" borderId="27" xfId="0" applyFont="1" applyFill="1" applyBorder="1" applyAlignment="1" applyProtection="1">
      <alignment horizontal="left" vertical="top" wrapText="1"/>
    </xf>
    <xf numFmtId="0" fontId="65" fillId="0" borderId="0" xfId="0" applyFont="1" applyFill="1" applyBorder="1" applyAlignment="1" applyProtection="1">
      <alignment horizontal="left" vertical="top" wrapText="1"/>
    </xf>
    <xf numFmtId="0" fontId="55" fillId="0" borderId="34" xfId="0" applyFont="1" applyBorder="1" applyAlignment="1" applyProtection="1">
      <alignment vertical="top"/>
      <protection locked="0"/>
    </xf>
    <xf numFmtId="0" fontId="55" fillId="0" borderId="34" xfId="0" applyFont="1" applyBorder="1" applyAlignment="1" applyProtection="1">
      <alignment horizontal="justify" vertical="top"/>
      <protection locked="0"/>
    </xf>
    <xf numFmtId="0" fontId="55" fillId="0" borderId="0" xfId="0" applyFont="1" applyBorder="1" applyAlignment="1" applyProtection="1">
      <alignment vertical="top"/>
      <protection locked="0"/>
    </xf>
    <xf numFmtId="0" fontId="55" fillId="0" borderId="0" xfId="0" applyFont="1" applyAlignment="1" applyProtection="1">
      <alignment vertical="top"/>
    </xf>
    <xf numFmtId="0" fontId="55" fillId="0" borderId="0" xfId="0" applyFont="1" applyBorder="1" applyAlignment="1" applyProtection="1">
      <alignment vertical="top"/>
    </xf>
    <xf numFmtId="0" fontId="50" fillId="6" borderId="47" xfId="0" applyFont="1" applyFill="1" applyBorder="1" applyAlignment="1" applyProtection="1">
      <alignment horizontal="justify" vertical="top" wrapText="1"/>
      <protection locked="0"/>
    </xf>
    <xf numFmtId="0" fontId="55" fillId="0" borderId="48" xfId="0" applyFont="1" applyBorder="1" applyAlignment="1" applyProtection="1">
      <alignment horizontal="center" vertical="top" wrapText="1"/>
      <protection locked="0"/>
    </xf>
    <xf numFmtId="0" fontId="50" fillId="0" borderId="0" xfId="0" applyFont="1" applyAlignment="1" applyProtection="1">
      <alignment horizontal="justify" vertical="top" wrapText="1"/>
    </xf>
    <xf numFmtId="0" fontId="55" fillId="0" borderId="0" xfId="0" applyFont="1" applyBorder="1" applyAlignment="1" applyProtection="1">
      <alignment horizontal="justify" vertical="top" wrapText="1"/>
    </xf>
    <xf numFmtId="0" fontId="55" fillId="0" borderId="0" xfId="0" applyFont="1" applyAlignment="1" applyProtection="1">
      <alignment horizontal="center" vertical="top"/>
      <protection locked="0"/>
    </xf>
    <xf numFmtId="44" fontId="55" fillId="7" borderId="48" xfId="0" applyNumberFormat="1" applyFont="1" applyFill="1" applyBorder="1" applyAlignment="1" applyProtection="1">
      <alignment vertical="top"/>
    </xf>
    <xf numFmtId="44" fontId="55" fillId="0" borderId="48" xfId="0" applyNumberFormat="1" applyFont="1" applyFill="1" applyBorder="1" applyAlignment="1" applyProtection="1">
      <alignment vertical="top"/>
      <protection locked="0"/>
    </xf>
    <xf numFmtId="0" fontId="55" fillId="0" borderId="33" xfId="0" applyFont="1" applyBorder="1" applyAlignment="1" applyProtection="1">
      <alignment vertical="top"/>
      <protection locked="0"/>
    </xf>
    <xf numFmtId="0" fontId="55" fillId="0" borderId="33" xfId="0" applyFont="1" applyBorder="1" applyAlignment="1" applyProtection="1">
      <alignment horizontal="justify" vertical="top" wrapText="1"/>
      <protection locked="0"/>
    </xf>
    <xf numFmtId="0" fontId="55" fillId="0" borderId="0" xfId="0" applyFont="1" applyBorder="1" applyAlignment="1" applyProtection="1">
      <alignment horizontal="justify" vertical="top" wrapText="1"/>
      <protection locked="0"/>
    </xf>
    <xf numFmtId="0" fontId="55" fillId="0" borderId="22" xfId="0" applyFont="1" applyBorder="1" applyAlignment="1" applyProtection="1">
      <alignment vertical="top"/>
      <protection locked="0"/>
    </xf>
    <xf numFmtId="0" fontId="55" fillId="0" borderId="0" xfId="0" applyFont="1" applyAlignment="1" applyProtection="1">
      <alignment horizontal="justify" vertical="top" wrapText="1"/>
      <protection locked="0"/>
    </xf>
    <xf numFmtId="0" fontId="55" fillId="0" borderId="32" xfId="0" applyFont="1" applyBorder="1" applyAlignment="1" applyProtection="1">
      <alignment vertical="top"/>
      <protection locked="0"/>
    </xf>
    <xf numFmtId="0" fontId="55" fillId="0" borderId="27" xfId="0" applyFont="1" applyBorder="1" applyAlignment="1" applyProtection="1">
      <alignment vertical="top"/>
      <protection locked="0"/>
    </xf>
    <xf numFmtId="0" fontId="55" fillId="0" borderId="17" xfId="0" applyFont="1" applyFill="1" applyBorder="1" applyAlignment="1" applyProtection="1">
      <alignment vertical="top"/>
      <protection locked="0"/>
    </xf>
    <xf numFmtId="0" fontId="50" fillId="0" borderId="0" xfId="0" applyFont="1" applyBorder="1" applyAlignment="1" applyProtection="1">
      <alignment horizontal="left" vertical="top"/>
    </xf>
    <xf numFmtId="44" fontId="55" fillId="0" borderId="0" xfId="0" applyNumberFormat="1" applyFont="1" applyBorder="1" applyAlignment="1" applyProtection="1">
      <alignment vertical="top"/>
    </xf>
    <xf numFmtId="0" fontId="55" fillId="0" borderId="28" xfId="0" applyFont="1" applyBorder="1" applyAlignment="1" applyProtection="1">
      <alignment vertical="top"/>
      <protection locked="0"/>
    </xf>
    <xf numFmtId="0" fontId="50" fillId="0" borderId="0" xfId="0" applyFont="1" applyBorder="1" applyAlignment="1" applyProtection="1">
      <alignment vertical="top"/>
    </xf>
    <xf numFmtId="0" fontId="55" fillId="0" borderId="24" xfId="0" applyFont="1" applyBorder="1" applyAlignment="1" applyProtection="1">
      <alignment vertical="top"/>
      <protection locked="0"/>
    </xf>
    <xf numFmtId="0" fontId="50" fillId="0" borderId="22" xfId="0" applyFont="1" applyBorder="1" applyAlignment="1" applyProtection="1">
      <alignment vertical="top"/>
    </xf>
    <xf numFmtId="44" fontId="55" fillId="0" borderId="22" xfId="0" applyNumberFormat="1" applyFont="1" applyBorder="1" applyAlignment="1" applyProtection="1">
      <alignment vertical="top"/>
    </xf>
    <xf numFmtId="0" fontId="20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23" fillId="0" borderId="0" xfId="0" applyFont="1" applyBorder="1" applyAlignment="1"/>
    <xf numFmtId="44" fontId="44" fillId="0" borderId="0" xfId="0" applyNumberFormat="1" applyFont="1" applyFill="1" applyBorder="1" applyAlignment="1" applyProtection="1">
      <alignment horizontal="left" vertical="top" wrapText="1"/>
    </xf>
    <xf numFmtId="1" fontId="37" fillId="0" borderId="25" xfId="0" applyNumberFormat="1" applyFont="1" applyFill="1" applyBorder="1" applyProtection="1">
      <protection locked="0"/>
    </xf>
    <xf numFmtId="166" fontId="37" fillId="0" borderId="28" xfId="0" applyNumberFormat="1" applyFont="1" applyFill="1" applyBorder="1" applyProtection="1">
      <protection locked="0"/>
    </xf>
    <xf numFmtId="1" fontId="37" fillId="0" borderId="28" xfId="0" applyNumberFormat="1" applyFont="1" applyFill="1" applyBorder="1" applyProtection="1">
      <protection locked="0"/>
    </xf>
    <xf numFmtId="0" fontId="37" fillId="0" borderId="28" xfId="0" applyFont="1" applyFill="1" applyBorder="1" applyProtection="1">
      <protection locked="0"/>
    </xf>
    <xf numFmtId="4" fontId="37" fillId="0" borderId="28" xfId="0" applyNumberFormat="1" applyFont="1" applyFill="1" applyBorder="1" applyProtection="1">
      <protection locked="0"/>
    </xf>
    <xf numFmtId="10" fontId="37" fillId="0" borderId="28" xfId="0" applyNumberFormat="1" applyFont="1" applyFill="1" applyBorder="1" applyProtection="1">
      <protection locked="0"/>
    </xf>
    <xf numFmtId="44" fontId="37" fillId="0" borderId="29" xfId="0" applyNumberFormat="1" applyFont="1" applyFill="1" applyBorder="1" applyProtection="1">
      <protection locked="0"/>
    </xf>
    <xf numFmtId="44" fontId="37" fillId="7" borderId="29" xfId="0" applyNumberFormat="1" applyFont="1" applyFill="1" applyBorder="1" applyProtection="1">
      <protection locked="0"/>
    </xf>
    <xf numFmtId="4" fontId="55" fillId="0" borderId="0" xfId="0" applyNumberFormat="1" applyFont="1" applyFill="1" applyBorder="1" applyAlignment="1" applyProtection="1">
      <alignment vertical="center"/>
    </xf>
    <xf numFmtId="0" fontId="6" fillId="0" borderId="25" xfId="0" applyFont="1" applyFill="1" applyBorder="1" applyAlignment="1" applyProtection="1">
      <alignment horizontal="left" vertical="center"/>
      <protection locked="0"/>
    </xf>
    <xf numFmtId="0" fontId="6" fillId="0" borderId="28" xfId="0" applyFont="1" applyFill="1" applyBorder="1" applyAlignment="1" applyProtection="1">
      <alignment horizontal="left" vertical="center"/>
      <protection locked="0"/>
    </xf>
    <xf numFmtId="0" fontId="6" fillId="0" borderId="29" xfId="0" applyFont="1" applyFill="1" applyBorder="1" applyAlignment="1" applyProtection="1">
      <alignment horizontal="left" vertical="center"/>
      <protection locked="0"/>
    </xf>
    <xf numFmtId="0" fontId="54" fillId="21" borderId="0" xfId="0" applyFont="1" applyFill="1" applyProtection="1">
      <protection locked="0"/>
    </xf>
    <xf numFmtId="0" fontId="54" fillId="21" borderId="0" xfId="0" applyFont="1" applyFill="1" applyAlignment="1" applyProtection="1">
      <alignment horizontal="center"/>
      <protection locked="0"/>
    </xf>
    <xf numFmtId="0" fontId="6" fillId="22" borderId="30" xfId="2" applyFont="1" applyFill="1" applyBorder="1" applyAlignment="1" applyProtection="1">
      <alignment horizontal="center" vertical="center" wrapText="1"/>
      <protection locked="0"/>
    </xf>
    <xf numFmtId="0" fontId="6" fillId="22" borderId="31" xfId="2" applyFont="1" applyFill="1" applyBorder="1" applyAlignment="1" applyProtection="1">
      <alignment horizontal="center" vertical="center" wrapText="1"/>
      <protection locked="0"/>
    </xf>
    <xf numFmtId="0" fontId="54" fillId="21" borderId="32" xfId="0" applyFont="1" applyFill="1" applyBorder="1" applyAlignment="1" applyProtection="1">
      <alignment horizontal="center"/>
      <protection locked="0"/>
    </xf>
    <xf numFmtId="0" fontId="54" fillId="21" borderId="33" xfId="0" applyFont="1" applyFill="1" applyBorder="1" applyProtection="1">
      <protection locked="0"/>
    </xf>
    <xf numFmtId="4" fontId="13" fillId="23" borderId="36" xfId="2" applyNumberFormat="1" applyFont="1" applyFill="1" applyBorder="1" applyAlignment="1" applyProtection="1">
      <alignment horizontal="center" vertical="center"/>
      <protection locked="0"/>
    </xf>
    <xf numFmtId="4" fontId="13" fillId="23" borderId="37" xfId="2" applyNumberFormat="1" applyFont="1" applyFill="1" applyBorder="1" applyAlignment="1" applyProtection="1">
      <alignment horizontal="center" vertical="center"/>
      <protection locked="0"/>
    </xf>
    <xf numFmtId="0" fontId="13" fillId="24" borderId="76" xfId="2" applyFont="1" applyFill="1" applyBorder="1" applyAlignment="1" applyProtection="1">
      <alignment horizontal="left" vertical="center"/>
      <protection locked="0"/>
    </xf>
    <xf numFmtId="0" fontId="13" fillId="24" borderId="77" xfId="2" applyFont="1" applyFill="1" applyBorder="1" applyAlignment="1" applyProtection="1">
      <alignment horizontal="left" vertical="center"/>
      <protection locked="0"/>
    </xf>
    <xf numFmtId="4" fontId="13" fillId="23" borderId="40" xfId="2" applyNumberFormat="1" applyFont="1" applyFill="1" applyBorder="1" applyAlignment="1" applyProtection="1">
      <alignment horizontal="center" vertical="center"/>
      <protection locked="0"/>
    </xf>
    <xf numFmtId="4" fontId="13" fillId="23" borderId="41" xfId="2" applyNumberFormat="1" applyFont="1" applyFill="1" applyBorder="1" applyAlignment="1" applyProtection="1">
      <alignment horizontal="center" vertical="center"/>
      <protection locked="0"/>
    </xf>
    <xf numFmtId="4" fontId="13" fillId="23" borderId="38" xfId="2" applyNumberFormat="1" applyFont="1" applyFill="1" applyBorder="1" applyAlignment="1" applyProtection="1">
      <alignment horizontal="center" vertical="center"/>
      <protection locked="0"/>
    </xf>
    <xf numFmtId="4" fontId="13" fillId="23" borderId="39" xfId="2" applyNumberFormat="1" applyFont="1" applyFill="1" applyBorder="1" applyAlignment="1" applyProtection="1">
      <alignment horizontal="center" vertical="center"/>
      <protection locked="0"/>
    </xf>
    <xf numFmtId="10" fontId="38" fillId="21" borderId="25" xfId="7" applyNumberFormat="1" applyFont="1" applyFill="1" applyBorder="1" applyAlignment="1" applyProtection="1">
      <alignment horizontal="center" vertical="center" wrapText="1"/>
      <protection locked="0"/>
    </xf>
    <xf numFmtId="0" fontId="54" fillId="21" borderId="28" xfId="0" applyFont="1" applyFill="1" applyBorder="1" applyProtection="1">
      <protection locked="0"/>
    </xf>
    <xf numFmtId="10" fontId="38" fillId="21" borderId="27" xfId="7" applyNumberFormat="1" applyFont="1" applyFill="1" applyBorder="1" applyAlignment="1" applyProtection="1">
      <alignment horizontal="center" vertical="center" wrapText="1"/>
      <protection locked="0"/>
    </xf>
    <xf numFmtId="0" fontId="54" fillId="21" borderId="0" xfId="0" applyFont="1" applyFill="1" applyBorder="1" applyProtection="1">
      <protection locked="0"/>
    </xf>
    <xf numFmtId="10" fontId="38" fillId="21" borderId="24" xfId="7" applyNumberFormat="1" applyFont="1" applyFill="1" applyBorder="1" applyAlignment="1" applyProtection="1">
      <alignment horizontal="center" vertical="center" wrapText="1"/>
      <protection locked="0"/>
    </xf>
    <xf numFmtId="0" fontId="54" fillId="21" borderId="22" xfId="0" applyFont="1" applyFill="1" applyBorder="1" applyProtection="1">
      <protection locked="0"/>
    </xf>
    <xf numFmtId="10" fontId="38" fillId="21" borderId="32" xfId="7" applyNumberFormat="1" applyFont="1" applyFill="1" applyBorder="1" applyAlignment="1" applyProtection="1">
      <alignment horizontal="center" vertical="center" wrapText="1"/>
      <protection locked="0"/>
    </xf>
    <xf numFmtId="10" fontId="38" fillId="21" borderId="33" xfId="7" applyNumberFormat="1" applyFont="1" applyFill="1" applyBorder="1" applyAlignment="1" applyProtection="1">
      <alignment horizontal="center" vertical="center" wrapText="1"/>
      <protection locked="0"/>
    </xf>
    <xf numFmtId="0" fontId="54" fillId="21" borderId="33" xfId="0" applyFont="1" applyFill="1" applyBorder="1" applyAlignment="1" applyProtection="1">
      <alignment horizontal="center"/>
      <protection locked="0"/>
    </xf>
    <xf numFmtId="4" fontId="13" fillId="23" borderId="42" xfId="2" applyNumberFormat="1" applyFont="1" applyFill="1" applyBorder="1" applyAlignment="1" applyProtection="1">
      <alignment horizontal="center" vertical="center"/>
      <protection locked="0"/>
    </xf>
    <xf numFmtId="4" fontId="13" fillId="23" borderId="43" xfId="2" applyNumberFormat="1" applyFont="1" applyFill="1" applyBorder="1" applyAlignment="1" applyProtection="1">
      <alignment horizontal="center" vertical="center"/>
      <protection locked="0"/>
    </xf>
    <xf numFmtId="0" fontId="54" fillId="21" borderId="28" xfId="0" applyFont="1" applyFill="1" applyBorder="1" applyAlignment="1" applyProtection="1">
      <alignment horizontal="center"/>
      <protection locked="0"/>
    </xf>
    <xf numFmtId="10" fontId="38" fillId="21" borderId="28" xfId="7" applyNumberFormat="1" applyFont="1" applyFill="1" applyBorder="1" applyAlignment="1" applyProtection="1">
      <alignment horizontal="center" vertical="center" wrapText="1"/>
      <protection locked="0"/>
    </xf>
    <xf numFmtId="10" fontId="38" fillId="21" borderId="0" xfId="7" applyNumberFormat="1" applyFont="1" applyFill="1" applyBorder="1" applyAlignment="1" applyProtection="1">
      <alignment horizontal="center" vertical="center" wrapText="1"/>
      <protection locked="0"/>
    </xf>
    <xf numFmtId="10" fontId="38" fillId="21" borderId="22" xfId="7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0" applyFont="1" applyFill="1" applyProtection="1">
      <protection locked="0"/>
    </xf>
    <xf numFmtId="1" fontId="54" fillId="0" borderId="0" xfId="0" applyNumberFormat="1" applyFont="1" applyFill="1" applyProtection="1">
      <protection locked="0"/>
    </xf>
    <xf numFmtId="168" fontId="54" fillId="0" borderId="0" xfId="0" applyNumberFormat="1" applyFont="1" applyFill="1" applyProtection="1">
      <protection locked="0"/>
    </xf>
    <xf numFmtId="14" fontId="54" fillId="0" borderId="78" xfId="0" applyNumberFormat="1" applyFont="1" applyFill="1" applyBorder="1" applyAlignment="1" applyProtection="1">
      <alignment horizontal="left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Alignment="1" applyProtection="1">
      <protection locked="0"/>
    </xf>
    <xf numFmtId="1" fontId="35" fillId="0" borderId="0" xfId="0" applyNumberFormat="1" applyFont="1" applyFill="1" applyAlignment="1" applyProtection="1">
      <protection locked="0"/>
    </xf>
    <xf numFmtId="0" fontId="35" fillId="0" borderId="0" xfId="0" applyFont="1" applyFill="1" applyAlignment="1" applyProtection="1">
      <protection locked="0"/>
    </xf>
    <xf numFmtId="1" fontId="36" fillId="0" borderId="0" xfId="0" applyNumberFormat="1" applyFont="1" applyFill="1" applyProtection="1">
      <protection locked="0"/>
    </xf>
    <xf numFmtId="0" fontId="36" fillId="0" borderId="0" xfId="0" applyFont="1" applyFill="1" applyProtection="1">
      <protection locked="0"/>
    </xf>
    <xf numFmtId="0" fontId="54" fillId="0" borderId="0" xfId="0" applyFont="1" applyFill="1" applyAlignment="1" applyProtection="1">
      <protection locked="0"/>
    </xf>
    <xf numFmtId="1" fontId="55" fillId="3" borderId="84" xfId="0" applyNumberFormat="1" applyFont="1" applyFill="1" applyBorder="1" applyAlignment="1" applyProtection="1">
      <alignment horizontal="center" vertical="center" wrapText="1"/>
      <protection locked="0"/>
    </xf>
    <xf numFmtId="0" fontId="55" fillId="3" borderId="84" xfId="0" applyFont="1" applyFill="1" applyBorder="1" applyAlignment="1" applyProtection="1">
      <alignment horizontal="center" vertical="center"/>
      <protection locked="0"/>
    </xf>
    <xf numFmtId="0" fontId="55" fillId="3" borderId="84" xfId="0" applyFont="1" applyFill="1" applyBorder="1" applyAlignment="1" applyProtection="1">
      <alignment horizontal="center" vertical="center" wrapText="1"/>
      <protection locked="0"/>
    </xf>
    <xf numFmtId="168" fontId="37" fillId="0" borderId="28" xfId="0" applyNumberFormat="1" applyFont="1" applyFill="1" applyBorder="1" applyProtection="1">
      <protection locked="0"/>
    </xf>
    <xf numFmtId="44" fontId="37" fillId="0" borderId="17" xfId="0" applyNumberFormat="1" applyFont="1" applyFill="1" applyBorder="1" applyProtection="1">
      <protection locked="0"/>
    </xf>
    <xf numFmtId="0" fontId="55" fillId="0" borderId="0" xfId="0" applyFont="1" applyFill="1" applyProtection="1">
      <protection locked="0"/>
    </xf>
    <xf numFmtId="1" fontId="54" fillId="0" borderId="34" xfId="0" applyNumberFormat="1" applyFont="1" applyFill="1" applyBorder="1" applyProtection="1">
      <protection locked="0"/>
    </xf>
    <xf numFmtId="166" fontId="54" fillId="0" borderId="34" xfId="0" applyNumberFormat="1" applyFont="1" applyFill="1" applyBorder="1" applyProtection="1">
      <protection locked="0"/>
    </xf>
    <xf numFmtId="0" fontId="54" fillId="0" borderId="34" xfId="0" applyFont="1" applyFill="1" applyBorder="1" applyProtection="1">
      <protection locked="0"/>
    </xf>
    <xf numFmtId="168" fontId="54" fillId="0" borderId="34" xfId="0" applyNumberFormat="1" applyFont="1" applyFill="1" applyBorder="1" applyProtection="1">
      <protection locked="0"/>
    </xf>
    <xf numFmtId="44" fontId="54" fillId="0" borderId="27" xfId="0" applyNumberFormat="1" applyFont="1" applyFill="1" applyBorder="1" applyProtection="1">
      <protection locked="0"/>
    </xf>
    <xf numFmtId="44" fontId="54" fillId="0" borderId="35" xfId="0" applyNumberFormat="1" applyFont="1" applyFill="1" applyBorder="1" applyProtection="1">
      <protection locked="0"/>
    </xf>
    <xf numFmtId="44" fontId="54" fillId="0" borderId="34" xfId="0" applyNumberFormat="1" applyFont="1" applyFill="1" applyBorder="1" applyProtection="1">
      <protection locked="0"/>
    </xf>
    <xf numFmtId="44" fontId="54" fillId="0" borderId="14" xfId="0" applyNumberFormat="1" applyFont="1" applyFill="1" applyBorder="1" applyProtection="1">
      <protection locked="0"/>
    </xf>
    <xf numFmtId="44" fontId="37" fillId="7" borderId="17" xfId="0" applyNumberFormat="1" applyFont="1" applyFill="1" applyBorder="1" applyProtection="1">
      <protection locked="0"/>
    </xf>
    <xf numFmtId="44" fontId="54" fillId="7" borderId="34" xfId="0" applyNumberFormat="1" applyFont="1" applyFill="1" applyBorder="1" applyProtection="1">
      <protection locked="0"/>
    </xf>
    <xf numFmtId="1" fontId="54" fillId="0" borderId="88" xfId="0" applyNumberFormat="1" applyFont="1" applyFill="1" applyBorder="1" applyAlignment="1" applyProtection="1">
      <protection locked="0"/>
    </xf>
    <xf numFmtId="1" fontId="54" fillId="0" borderId="81" xfId="0" applyNumberFormat="1" applyFont="1" applyFill="1" applyBorder="1" applyAlignment="1" applyProtection="1">
      <protection locked="0"/>
    </xf>
    <xf numFmtId="1" fontId="54" fillId="0" borderId="27" xfId="0" applyNumberFormat="1" applyFont="1" applyFill="1" applyBorder="1" applyAlignment="1" applyProtection="1">
      <protection locked="0"/>
    </xf>
    <xf numFmtId="1" fontId="54" fillId="0" borderId="0" xfId="0" applyNumberFormat="1" applyFont="1" applyFill="1" applyBorder="1" applyAlignment="1" applyProtection="1">
      <protection locked="0"/>
    </xf>
    <xf numFmtId="1" fontId="54" fillId="0" borderId="24" xfId="0" applyNumberFormat="1" applyFont="1" applyFill="1" applyBorder="1" applyAlignment="1" applyProtection="1">
      <protection locked="0"/>
    </xf>
    <xf numFmtId="1" fontId="54" fillId="0" borderId="22" xfId="0" applyNumberFormat="1" applyFont="1" applyFill="1" applyBorder="1" applyAlignment="1" applyProtection="1">
      <protection locked="0"/>
    </xf>
    <xf numFmtId="10" fontId="54" fillId="0" borderId="27" xfId="0" applyNumberFormat="1" applyFont="1" applyFill="1" applyBorder="1" applyProtection="1">
      <protection locked="0"/>
    </xf>
    <xf numFmtId="4" fontId="54" fillId="0" borderId="35" xfId="0" applyNumberFormat="1" applyFont="1" applyFill="1" applyBorder="1" applyProtection="1">
      <protection locked="0"/>
    </xf>
    <xf numFmtId="4" fontId="54" fillId="0" borderId="34" xfId="0" applyNumberFormat="1" applyFont="1" applyFill="1" applyBorder="1" applyProtection="1">
      <protection locked="0"/>
    </xf>
    <xf numFmtId="4" fontId="54" fillId="0" borderId="14" xfId="0" applyNumberFormat="1" applyFont="1" applyFill="1" applyBorder="1" applyProtection="1">
      <protection locked="0"/>
    </xf>
    <xf numFmtId="1" fontId="54" fillId="0" borderId="14" xfId="0" applyNumberFormat="1" applyFont="1" applyFill="1" applyBorder="1" applyProtection="1">
      <protection locked="0"/>
    </xf>
    <xf numFmtId="166" fontId="54" fillId="0" borderId="14" xfId="0" applyNumberFormat="1" applyFont="1" applyFill="1" applyBorder="1" applyProtection="1">
      <protection locked="0"/>
    </xf>
    <xf numFmtId="0" fontId="54" fillId="0" borderId="14" xfId="0" applyFont="1" applyFill="1" applyBorder="1" applyProtection="1">
      <protection locked="0"/>
    </xf>
    <xf numFmtId="168" fontId="54" fillId="0" borderId="14" xfId="0" applyNumberFormat="1" applyFont="1" applyFill="1" applyBorder="1" applyProtection="1">
      <protection locked="0"/>
    </xf>
    <xf numFmtId="44" fontId="54" fillId="0" borderId="24" xfId="0" applyNumberFormat="1" applyFont="1" applyFill="1" applyBorder="1" applyProtection="1">
      <protection locked="0"/>
    </xf>
    <xf numFmtId="44" fontId="37" fillId="0" borderId="35" xfId="0" applyNumberFormat="1" applyFont="1" applyFill="1" applyBorder="1" applyProtection="1">
      <protection locked="0"/>
    </xf>
    <xf numFmtId="44" fontId="37" fillId="0" borderId="14" xfId="0" applyNumberFormat="1" applyFont="1" applyFill="1" applyBorder="1" applyProtection="1">
      <protection locked="0"/>
    </xf>
    <xf numFmtId="1" fontId="36" fillId="0" borderId="25" xfId="0" applyNumberFormat="1" applyFont="1" applyFill="1" applyBorder="1" applyProtection="1">
      <protection locked="0"/>
    </xf>
    <xf numFmtId="0" fontId="36" fillId="0" borderId="28" xfId="0" applyFont="1" applyFill="1" applyBorder="1" applyProtection="1">
      <protection locked="0"/>
    </xf>
    <xf numFmtId="44" fontId="36" fillId="0" borderId="17" xfId="0" applyNumberFormat="1" applyFont="1" applyFill="1" applyBorder="1" applyProtection="1">
      <protection locked="0"/>
    </xf>
    <xf numFmtId="4" fontId="54" fillId="7" borderId="34" xfId="0" applyNumberFormat="1" applyFont="1" applyFill="1" applyBorder="1" applyProtection="1">
      <protection locked="0"/>
    </xf>
    <xf numFmtId="44" fontId="54" fillId="7" borderId="51" xfId="0" applyNumberFormat="1" applyFont="1" applyFill="1" applyBorder="1" applyProtection="1">
      <protection locked="0"/>
    </xf>
    <xf numFmtId="44" fontId="67" fillId="5" borderId="84" xfId="0" applyNumberFormat="1" applyFont="1" applyFill="1" applyBorder="1" applyProtection="1">
      <protection locked="0"/>
    </xf>
    <xf numFmtId="1" fontId="54" fillId="7" borderId="83" xfId="0" applyNumberFormat="1" applyFont="1" applyFill="1" applyBorder="1" applyAlignment="1" applyProtection="1">
      <protection locked="0"/>
    </xf>
    <xf numFmtId="1" fontId="54" fillId="7" borderId="34" xfId="0" applyNumberFormat="1" applyFont="1" applyFill="1" applyBorder="1" applyAlignment="1" applyProtection="1">
      <protection locked="0"/>
    </xf>
    <xf numFmtId="1" fontId="54" fillId="7" borderId="14" xfId="0" applyNumberFormat="1" applyFont="1" applyFill="1" applyBorder="1" applyAlignment="1" applyProtection="1">
      <protection locked="0"/>
    </xf>
    <xf numFmtId="1" fontId="39" fillId="0" borderId="34" xfId="0" applyNumberFormat="1" applyFont="1" applyFill="1" applyBorder="1" applyProtection="1">
      <protection locked="0"/>
    </xf>
    <xf numFmtId="166" fontId="39" fillId="0" borderId="34" xfId="0" applyNumberFormat="1" applyFont="1" applyFill="1" applyBorder="1" applyProtection="1">
      <protection locked="0"/>
    </xf>
    <xf numFmtId="0" fontId="39" fillId="0" borderId="34" xfId="0" applyFont="1" applyFill="1" applyBorder="1" applyProtection="1">
      <protection locked="0"/>
    </xf>
    <xf numFmtId="168" fontId="39" fillId="0" borderId="34" xfId="0" applyNumberFormat="1" applyFont="1" applyFill="1" applyBorder="1" applyProtection="1">
      <protection locked="0"/>
    </xf>
    <xf numFmtId="44" fontId="39" fillId="0" borderId="34" xfId="0" applyNumberFormat="1" applyFont="1" applyFill="1" applyBorder="1" applyProtection="1">
      <protection locked="0"/>
    </xf>
    <xf numFmtId="44" fontId="54" fillId="7" borderId="34" xfId="0" applyNumberFormat="1" applyFont="1" applyFill="1" applyBorder="1" applyAlignment="1" applyProtection="1">
      <protection locked="0"/>
    </xf>
    <xf numFmtId="44" fontId="39" fillId="7" borderId="34" xfId="0" applyNumberFormat="1" applyFont="1" applyFill="1" applyBorder="1" applyProtection="1">
      <protection locked="0"/>
    </xf>
    <xf numFmtId="168" fontId="36" fillId="0" borderId="28" xfId="0" applyNumberFormat="1" applyFont="1" applyFill="1" applyBorder="1" applyProtection="1">
      <protection locked="0"/>
    </xf>
    <xf numFmtId="1" fontId="36" fillId="0" borderId="0" xfId="0" applyNumberFormat="1" applyFont="1" applyFill="1" applyBorder="1" applyProtection="1">
      <protection locked="0"/>
    </xf>
    <xf numFmtId="0" fontId="36" fillId="0" borderId="0" xfId="0" applyFont="1" applyFill="1" applyBorder="1" applyProtection="1">
      <protection locked="0"/>
    </xf>
    <xf numFmtId="4" fontId="36" fillId="0" borderId="0" xfId="0" applyNumberFormat="1" applyFont="1" applyFill="1" applyBorder="1" applyProtection="1">
      <protection locked="0"/>
    </xf>
    <xf numFmtId="10" fontId="38" fillId="0" borderId="0" xfId="7" applyNumberFormat="1" applyFont="1" applyFill="1" applyBorder="1" applyAlignment="1" applyProtection="1">
      <alignment horizontal="center" vertical="center" wrapText="1"/>
      <protection locked="0"/>
    </xf>
    <xf numFmtId="44" fontId="37" fillId="7" borderId="51" xfId="0" applyNumberFormat="1" applyFont="1" applyFill="1" applyBorder="1" applyProtection="1">
      <protection locked="0"/>
    </xf>
    <xf numFmtId="1" fontId="55" fillId="0" borderId="0" xfId="0" applyNumberFormat="1" applyFont="1" applyFill="1" applyAlignment="1" applyProtection="1">
      <alignment vertical="center"/>
      <protection locked="0"/>
    </xf>
    <xf numFmtId="0" fontId="55" fillId="0" borderId="0" xfId="0" applyFont="1" applyFill="1" applyBorder="1" applyAlignment="1" applyProtection="1">
      <alignment vertical="center"/>
      <protection locked="0"/>
    </xf>
    <xf numFmtId="0" fontId="55" fillId="0" borderId="0" xfId="0" applyFont="1" applyFill="1" applyAlignment="1" applyProtection="1">
      <alignment vertical="center"/>
      <protection locked="0"/>
    </xf>
    <xf numFmtId="168" fontId="36" fillId="0" borderId="0" xfId="0" applyNumberFormat="1" applyFont="1" applyFill="1" applyBorder="1" applyProtection="1">
      <protection locked="0"/>
    </xf>
    <xf numFmtId="0" fontId="54" fillId="0" borderId="0" xfId="0" applyFont="1" applyFill="1" applyBorder="1" applyProtection="1">
      <protection locked="0"/>
    </xf>
    <xf numFmtId="1" fontId="6" fillId="0" borderId="0" xfId="0" applyNumberFormat="1" applyFont="1" applyFill="1" applyAlignment="1" applyProtection="1">
      <alignment vertical="center"/>
      <protection locked="0"/>
    </xf>
    <xf numFmtId="0" fontId="36" fillId="0" borderId="25" xfId="0" applyFont="1" applyFill="1" applyBorder="1" applyProtection="1">
      <protection locked="0"/>
    </xf>
    <xf numFmtId="44" fontId="54" fillId="0" borderId="17" xfId="0" applyNumberFormat="1" applyFont="1" applyFill="1" applyBorder="1" applyProtection="1">
      <protection locked="0"/>
    </xf>
    <xf numFmtId="1" fontId="56" fillId="0" borderId="0" xfId="0" applyNumberFormat="1" applyFont="1" applyFill="1" applyProtection="1">
      <protection locked="0"/>
    </xf>
    <xf numFmtId="0" fontId="56" fillId="0" borderId="0" xfId="0" applyFont="1" applyFill="1" applyProtection="1">
      <protection locked="0"/>
    </xf>
    <xf numFmtId="0" fontId="50" fillId="0" borderId="33" xfId="0" applyFont="1" applyFill="1" applyBorder="1" applyAlignment="1" applyProtection="1">
      <alignment horizontal="left" vertical="top" wrapText="1"/>
      <protection locked="0"/>
    </xf>
    <xf numFmtId="0" fontId="50" fillId="0" borderId="52" xfId="0" applyFont="1" applyFill="1" applyBorder="1" applyAlignment="1" applyProtection="1">
      <alignment horizontal="left" vertical="top" wrapText="1"/>
      <protection locked="0"/>
    </xf>
    <xf numFmtId="0" fontId="50" fillId="0" borderId="0" xfId="0" applyFont="1" applyFill="1" applyBorder="1" applyAlignment="1" applyProtection="1">
      <alignment horizontal="left" vertical="top" wrapText="1"/>
      <protection locked="0"/>
    </xf>
    <xf numFmtId="0" fontId="50" fillId="0" borderId="51" xfId="0" applyFont="1" applyFill="1" applyBorder="1" applyAlignment="1" applyProtection="1">
      <alignment horizontal="left" vertical="top" wrapText="1"/>
      <protection locked="0"/>
    </xf>
    <xf numFmtId="0" fontId="55" fillId="0" borderId="87" xfId="0" applyFont="1" applyBorder="1" applyAlignment="1" applyProtection="1">
      <alignment vertical="top"/>
    </xf>
    <xf numFmtId="0" fontId="55" fillId="0" borderId="87" xfId="0" applyFont="1" applyBorder="1" applyAlignment="1" applyProtection="1">
      <alignment horizontal="justify" vertical="top" wrapText="1"/>
    </xf>
    <xf numFmtId="0" fontId="32" fillId="0" borderId="4" xfId="0" applyFont="1" applyBorder="1" applyAlignment="1" applyProtection="1">
      <alignment horizontal="left" vertical="center"/>
    </xf>
    <xf numFmtId="0" fontId="55" fillId="0" borderId="0" xfId="0" applyFont="1" applyFill="1" applyBorder="1" applyAlignment="1" applyProtection="1">
      <alignment vertical="top"/>
    </xf>
    <xf numFmtId="0" fontId="50" fillId="0" borderId="0" xfId="0" applyFont="1" applyFill="1" applyBorder="1" applyAlignment="1" applyProtection="1">
      <alignment horizontal="justify" vertical="top" wrapText="1"/>
    </xf>
    <xf numFmtId="0" fontId="55" fillId="0" borderId="0" xfId="0" applyFont="1" applyFill="1" applyBorder="1" applyAlignment="1" applyProtection="1">
      <alignment vertical="top"/>
      <protection locked="0"/>
    </xf>
    <xf numFmtId="0" fontId="55" fillId="0" borderId="81" xfId="0" applyFont="1" applyFill="1" applyBorder="1" applyAlignment="1" applyProtection="1">
      <alignment vertical="top"/>
    </xf>
    <xf numFmtId="0" fontId="55" fillId="0" borderId="81" xfId="0" applyFont="1" applyFill="1" applyBorder="1" applyAlignment="1" applyProtection="1">
      <alignment horizontal="justify" vertical="top" wrapText="1"/>
    </xf>
    <xf numFmtId="0" fontId="55" fillId="0" borderId="0" xfId="0" applyFont="1" applyFill="1" applyBorder="1" applyAlignment="1" applyProtection="1">
      <alignment horizontal="justify" vertical="top" wrapText="1"/>
    </xf>
    <xf numFmtId="0" fontId="55" fillId="0" borderId="81" xfId="0" applyFont="1" applyBorder="1" applyAlignment="1" applyProtection="1">
      <alignment vertical="top"/>
    </xf>
    <xf numFmtId="0" fontId="55" fillId="0" borderId="81" xfId="0" applyFont="1" applyBorder="1" applyAlignment="1" applyProtection="1">
      <alignment horizontal="justify" vertical="top" wrapText="1"/>
    </xf>
    <xf numFmtId="0" fontId="50" fillId="6" borderId="90" xfId="0" applyFont="1" applyFill="1" applyBorder="1" applyAlignment="1" applyProtection="1">
      <alignment horizontal="justify" vertical="top" wrapText="1"/>
      <protection locked="0"/>
    </xf>
    <xf numFmtId="44" fontId="55" fillId="0" borderId="0" xfId="0" applyNumberFormat="1" applyFont="1" applyFill="1" applyBorder="1" applyAlignment="1" applyProtection="1">
      <alignment vertical="top"/>
      <protection locked="0"/>
    </xf>
    <xf numFmtId="0" fontId="50" fillId="6" borderId="0" xfId="0" applyFont="1" applyFill="1" applyBorder="1" applyAlignment="1" applyProtection="1">
      <alignment horizontal="justify" vertical="top" wrapText="1"/>
    </xf>
    <xf numFmtId="49" fontId="50" fillId="8" borderId="0" xfId="0" applyNumberFormat="1" applyFont="1" applyFill="1" applyBorder="1" applyAlignment="1" applyProtection="1">
      <alignment horizontal="justify" vertical="top" wrapText="1"/>
    </xf>
    <xf numFmtId="0" fontId="68" fillId="0" borderId="0" xfId="0" applyFont="1" applyFill="1" applyBorder="1" applyAlignment="1" applyProtection="1">
      <alignment vertical="top"/>
      <protection locked="0"/>
    </xf>
    <xf numFmtId="0" fontId="44" fillId="6" borderId="84" xfId="0" applyFont="1" applyFill="1" applyBorder="1" applyAlignment="1" applyProtection="1">
      <alignment horizontal="justify" vertical="top" wrapText="1"/>
      <protection locked="0"/>
    </xf>
    <xf numFmtId="0" fontId="55" fillId="0" borderId="84" xfId="0" applyFont="1" applyBorder="1" applyAlignment="1" applyProtection="1">
      <alignment vertical="top"/>
      <protection locked="0"/>
    </xf>
    <xf numFmtId="0" fontId="55" fillId="0" borderId="85" xfId="0" applyFont="1" applyBorder="1" applyAlignment="1" applyProtection="1">
      <alignment vertical="top"/>
    </xf>
    <xf numFmtId="0" fontId="55" fillId="0" borderId="86" xfId="0" applyFont="1" applyBorder="1" applyAlignment="1" applyProtection="1">
      <alignment horizontal="justify" vertical="top" wrapText="1"/>
    </xf>
    <xf numFmtId="44" fontId="55" fillId="0" borderId="84" xfId="10" applyFont="1" applyBorder="1" applyAlignment="1" applyProtection="1">
      <alignment vertical="top"/>
      <protection locked="0"/>
    </xf>
    <xf numFmtId="44" fontId="55" fillId="7" borderId="84" xfId="0" applyNumberFormat="1" applyFont="1" applyFill="1" applyBorder="1" applyAlignment="1" applyProtection="1">
      <alignment vertical="top"/>
    </xf>
    <xf numFmtId="0" fontId="32" fillId="0" borderId="0" xfId="0" applyFont="1" applyBorder="1" applyAlignment="1" applyProtection="1">
      <alignment horizontal="left" vertical="center"/>
    </xf>
    <xf numFmtId="0" fontId="13" fillId="0" borderId="2" xfId="0" applyFont="1" applyBorder="1" applyAlignment="1" applyProtection="1">
      <alignment vertical="center"/>
    </xf>
    <xf numFmtId="0" fontId="30" fillId="0" borderId="2" xfId="0" applyFont="1" applyBorder="1" applyAlignment="1" applyProtection="1">
      <alignment horizontal="center" vertical="center"/>
    </xf>
    <xf numFmtId="0" fontId="55" fillId="0" borderId="2" xfId="0" applyFont="1" applyBorder="1" applyProtection="1"/>
    <xf numFmtId="0" fontId="13" fillId="0" borderId="3" xfId="0" applyFont="1" applyBorder="1" applyAlignment="1" applyProtection="1">
      <alignment vertical="center"/>
    </xf>
    <xf numFmtId="0" fontId="50" fillId="0" borderId="0" xfId="0" applyFont="1" applyFill="1" applyBorder="1" applyAlignment="1" applyProtection="1">
      <alignment vertical="top" wrapText="1"/>
    </xf>
    <xf numFmtId="44" fontId="55" fillId="7" borderId="17" xfId="0" applyNumberFormat="1" applyFont="1" applyFill="1" applyBorder="1" applyAlignment="1" applyProtection="1">
      <alignment vertical="top"/>
    </xf>
    <xf numFmtId="0" fontId="55" fillId="0" borderId="17" xfId="0" applyFont="1" applyFill="1" applyBorder="1" applyAlignment="1" applyProtection="1">
      <alignment horizontal="left" vertical="top"/>
      <protection locked="0"/>
    </xf>
    <xf numFmtId="168" fontId="54" fillId="0" borderId="79" xfId="0" applyNumberFormat="1" applyFont="1" applyFill="1" applyBorder="1" applyAlignment="1" applyProtection="1">
      <alignment horizontal="center"/>
      <protection locked="0"/>
    </xf>
    <xf numFmtId="168" fontId="54" fillId="0" borderId="80" xfId="0" applyNumberFormat="1" applyFont="1" applyFill="1" applyBorder="1" applyAlignment="1" applyProtection="1">
      <alignment horizontal="center"/>
      <protection locked="0"/>
    </xf>
    <xf numFmtId="0" fontId="54" fillId="0" borderId="27" xfId="0" applyFont="1" applyFill="1" applyBorder="1" applyAlignment="1" applyProtection="1">
      <alignment horizontal="right"/>
      <protection locked="0"/>
    </xf>
    <xf numFmtId="0" fontId="54" fillId="0" borderId="51" xfId="0" applyFont="1" applyFill="1" applyBorder="1" applyAlignment="1" applyProtection="1">
      <alignment horizontal="right"/>
      <protection locked="0"/>
    </xf>
    <xf numFmtId="0" fontId="54" fillId="21" borderId="56" xfId="0" applyFont="1" applyFill="1" applyBorder="1" applyProtection="1">
      <protection locked="0"/>
    </xf>
    <xf numFmtId="0" fontId="54" fillId="21" borderId="57" xfId="0" applyFont="1" applyFill="1" applyBorder="1" applyProtection="1">
      <protection locked="0"/>
    </xf>
    <xf numFmtId="0" fontId="6" fillId="22" borderId="58" xfId="2" applyFont="1" applyFill="1" applyBorder="1" applyAlignment="1" applyProtection="1">
      <alignment horizontal="center" vertical="center" wrapText="1"/>
      <protection locked="0"/>
    </xf>
    <xf numFmtId="0" fontId="6" fillId="22" borderId="52" xfId="2" applyFont="1" applyFill="1" applyBorder="1" applyAlignment="1" applyProtection="1">
      <alignment horizontal="center" vertical="center" wrapText="1"/>
      <protection locked="0"/>
    </xf>
    <xf numFmtId="0" fontId="54" fillId="21" borderId="22" xfId="0" applyFont="1" applyFill="1" applyBorder="1" applyProtection="1">
      <protection locked="0"/>
    </xf>
    <xf numFmtId="0" fontId="54" fillId="21" borderId="49" xfId="0" applyFont="1" applyFill="1" applyBorder="1" applyProtection="1">
      <protection locked="0"/>
    </xf>
    <xf numFmtId="0" fontId="54" fillId="21" borderId="33" xfId="0" applyFont="1" applyFill="1" applyBorder="1" applyProtection="1">
      <protection locked="0"/>
    </xf>
    <xf numFmtId="0" fontId="54" fillId="21" borderId="52" xfId="0" applyFont="1" applyFill="1" applyBorder="1" applyProtection="1">
      <protection locked="0"/>
    </xf>
    <xf numFmtId="0" fontId="13" fillId="24" borderId="59" xfId="2" applyFont="1" applyFill="1" applyBorder="1" applyAlignment="1" applyProtection="1">
      <alignment horizontal="left" vertical="center"/>
      <protection locked="0"/>
    </xf>
    <xf numFmtId="0" fontId="13" fillId="24" borderId="60" xfId="2" applyFont="1" applyFill="1" applyBorder="1" applyAlignment="1" applyProtection="1">
      <alignment horizontal="left" vertical="center"/>
      <protection locked="0"/>
    </xf>
    <xf numFmtId="0" fontId="54" fillId="21" borderId="28" xfId="0" applyFont="1" applyFill="1" applyBorder="1" applyProtection="1">
      <protection locked="0"/>
    </xf>
    <xf numFmtId="0" fontId="54" fillId="21" borderId="29" xfId="0" applyFont="1" applyFill="1" applyBorder="1" applyProtection="1">
      <protection locked="0"/>
    </xf>
    <xf numFmtId="0" fontId="13" fillId="24" borderId="61" xfId="2" applyFont="1" applyFill="1" applyBorder="1" applyAlignment="1" applyProtection="1">
      <alignment horizontal="left" vertical="center"/>
      <protection locked="0"/>
    </xf>
    <xf numFmtId="0" fontId="13" fillId="24" borderId="65" xfId="2" applyFont="1" applyFill="1" applyBorder="1" applyAlignment="1" applyProtection="1">
      <alignment horizontal="left" vertical="center"/>
      <protection locked="0"/>
    </xf>
    <xf numFmtId="0" fontId="13" fillId="24" borderId="63" xfId="2" applyFont="1" applyFill="1" applyBorder="1" applyAlignment="1" applyProtection="1">
      <alignment horizontal="left" vertical="center"/>
      <protection locked="0"/>
    </xf>
    <xf numFmtId="0" fontId="13" fillId="24" borderId="67" xfId="2" applyFont="1" applyFill="1" applyBorder="1" applyAlignment="1" applyProtection="1">
      <alignment horizontal="left" vertical="center"/>
      <protection locked="0"/>
    </xf>
    <xf numFmtId="0" fontId="13" fillId="24" borderId="62" xfId="2" applyFont="1" applyFill="1" applyBorder="1" applyAlignment="1" applyProtection="1">
      <alignment horizontal="left" vertical="center"/>
      <protection locked="0"/>
    </xf>
    <xf numFmtId="0" fontId="13" fillId="24" borderId="57" xfId="2" applyFont="1" applyFill="1" applyBorder="1" applyAlignment="1" applyProtection="1">
      <alignment horizontal="left" vertical="center"/>
      <protection locked="0"/>
    </xf>
    <xf numFmtId="0" fontId="13" fillId="24" borderId="66" xfId="2" applyFont="1" applyFill="1" applyBorder="1" applyAlignment="1" applyProtection="1">
      <alignment horizontal="left" vertical="center"/>
      <protection locked="0"/>
    </xf>
    <xf numFmtId="0" fontId="54" fillId="21" borderId="0" xfId="0" applyFont="1" applyFill="1" applyProtection="1">
      <protection locked="0"/>
    </xf>
    <xf numFmtId="0" fontId="55" fillId="0" borderId="25" xfId="0" applyFont="1" applyFill="1" applyBorder="1" applyAlignment="1" applyProtection="1">
      <alignment horizontal="center" vertical="center"/>
      <protection locked="0"/>
    </xf>
    <xf numFmtId="0" fontId="55" fillId="0" borderId="28" xfId="0" applyFont="1" applyFill="1" applyBorder="1" applyAlignment="1" applyProtection="1">
      <alignment horizontal="center" vertical="center"/>
      <protection locked="0"/>
    </xf>
    <xf numFmtId="0" fontId="55" fillId="0" borderId="29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left" vertical="center"/>
      <protection locked="0"/>
    </xf>
    <xf numFmtId="0" fontId="6" fillId="0" borderId="28" xfId="0" applyFont="1" applyFill="1" applyBorder="1" applyAlignment="1" applyProtection="1">
      <alignment horizontal="left" vertical="center"/>
      <protection locked="0"/>
    </xf>
    <xf numFmtId="0" fontId="6" fillId="0" borderId="29" xfId="0" applyFont="1" applyFill="1" applyBorder="1" applyAlignment="1" applyProtection="1">
      <alignment horizontal="left" vertical="center"/>
      <protection locked="0"/>
    </xf>
    <xf numFmtId="0" fontId="54" fillId="21" borderId="64" xfId="0" applyFont="1" applyFill="1" applyBorder="1" applyProtection="1">
      <protection locked="0"/>
    </xf>
    <xf numFmtId="0" fontId="54" fillId="21" borderId="62" xfId="0" applyFont="1" applyFill="1" applyBorder="1" applyProtection="1">
      <protection locked="0"/>
    </xf>
    <xf numFmtId="0" fontId="24" fillId="0" borderId="45" xfId="0" applyFont="1" applyBorder="1" applyAlignment="1" applyProtection="1">
      <alignment horizontal="left" vertical="center" wrapText="1"/>
    </xf>
    <xf numFmtId="0" fontId="24" fillId="0" borderId="45" xfId="0" applyFont="1" applyBorder="1" applyAlignment="1" applyProtection="1">
      <alignment horizontal="left" vertical="center"/>
    </xf>
    <xf numFmtId="0" fontId="23" fillId="0" borderId="0" xfId="0" applyFont="1" applyFill="1" applyBorder="1" applyAlignment="1">
      <alignment horizontal="justify" vertical="top" wrapText="1"/>
    </xf>
    <xf numFmtId="0" fontId="14" fillId="0" borderId="0" xfId="0" applyFont="1" applyFill="1" applyAlignment="1" applyProtection="1">
      <alignment horizontal="center" vertical="center"/>
    </xf>
    <xf numFmtId="0" fontId="3" fillId="0" borderId="69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82" xfId="0" applyFont="1" applyBorder="1" applyAlignment="1" applyProtection="1">
      <alignment horizontal="center" vertical="center"/>
      <protection locked="0"/>
    </xf>
    <xf numFmtId="49" fontId="3" fillId="0" borderId="25" xfId="0" applyNumberFormat="1" applyFont="1" applyBorder="1" applyAlignment="1" applyProtection="1">
      <alignment horizontal="center" vertical="center"/>
      <protection locked="0"/>
    </xf>
    <xf numFmtId="49" fontId="3" fillId="0" borderId="29" xfId="0" applyNumberFormat="1" applyFont="1" applyBorder="1" applyAlignment="1" applyProtection="1">
      <alignment horizontal="center" vertical="center"/>
      <protection locked="0"/>
    </xf>
    <xf numFmtId="14" fontId="3" fillId="0" borderId="25" xfId="0" applyNumberFormat="1" applyFont="1" applyBorder="1" applyAlignment="1" applyProtection="1">
      <alignment horizontal="center" vertical="center"/>
      <protection locked="0"/>
    </xf>
    <xf numFmtId="14" fontId="3" fillId="0" borderId="25" xfId="0" applyNumberFormat="1" applyFont="1" applyFill="1" applyBorder="1" applyAlignment="1" applyProtection="1">
      <alignment horizontal="center" vertical="center"/>
      <protection locked="0"/>
    </xf>
    <xf numFmtId="43" fontId="3" fillId="7" borderId="25" xfId="5" applyNumberFormat="1" applyFont="1" applyFill="1" applyBorder="1" applyAlignment="1" applyProtection="1">
      <alignment horizontal="center" wrapText="1"/>
    </xf>
    <xf numFmtId="43" fontId="3" fillId="7" borderId="28" xfId="5" applyNumberFormat="1" applyFont="1" applyFill="1" applyBorder="1" applyAlignment="1" applyProtection="1">
      <alignment horizontal="center" wrapText="1"/>
    </xf>
    <xf numFmtId="43" fontId="3" fillId="7" borderId="29" xfId="5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vertical="center"/>
    </xf>
    <xf numFmtId="43" fontId="50" fillId="0" borderId="33" xfId="5" applyFont="1" applyBorder="1" applyAlignment="1" applyProtection="1">
      <alignment horizontal="center" vertical="center"/>
    </xf>
    <xf numFmtId="0" fontId="15" fillId="0" borderId="25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68" xfId="0" applyFont="1" applyBorder="1" applyAlignment="1" applyProtection="1">
      <alignment horizontal="center" vertical="center"/>
      <protection locked="0"/>
    </xf>
    <xf numFmtId="164" fontId="15" fillId="0" borderId="69" xfId="0" applyNumberFormat="1" applyFont="1" applyBorder="1" applyAlignment="1" applyProtection="1">
      <alignment horizontal="center" vertical="center"/>
    </xf>
    <xf numFmtId="164" fontId="15" fillId="0" borderId="29" xfId="0" applyNumberFormat="1" applyFont="1" applyBorder="1" applyAlignment="1" applyProtection="1">
      <alignment horizontal="center" vertical="center"/>
    </xf>
    <xf numFmtId="0" fontId="15" fillId="0" borderId="25" xfId="0" applyFont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center" vertical="center"/>
    </xf>
    <xf numFmtId="0" fontId="15" fillId="0" borderId="68" xfId="0" applyFont="1" applyBorder="1" applyAlignment="1" applyProtection="1">
      <alignment horizontal="center" vertical="center"/>
    </xf>
    <xf numFmtId="43" fontId="55" fillId="0" borderId="0" xfId="5" applyFont="1" applyAlignment="1" applyProtection="1">
      <alignment horizontal="center" vertical="center"/>
    </xf>
    <xf numFmtId="4" fontId="15" fillId="0" borderId="25" xfId="0" applyNumberFormat="1" applyFont="1" applyBorder="1" applyAlignment="1" applyProtection="1">
      <alignment horizontal="right" vertical="center"/>
    </xf>
    <xf numFmtId="4" fontId="15" fillId="0" borderId="28" xfId="0" applyNumberFormat="1" applyFont="1" applyBorder="1" applyAlignment="1" applyProtection="1">
      <alignment horizontal="right" vertical="center"/>
    </xf>
    <xf numFmtId="4" fontId="15" fillId="0" borderId="29" xfId="0" applyNumberFormat="1" applyFont="1" applyBorder="1" applyAlignment="1" applyProtection="1">
      <alignment horizontal="right" vertical="center"/>
    </xf>
    <xf numFmtId="43" fontId="3" fillId="0" borderId="25" xfId="5" applyFont="1" applyBorder="1" applyAlignment="1" applyProtection="1">
      <alignment horizontal="center" wrapText="1"/>
      <protection locked="0"/>
    </xf>
    <xf numFmtId="43" fontId="3" fillId="0" borderId="28" xfId="5" applyFont="1" applyBorder="1" applyAlignment="1" applyProtection="1">
      <alignment horizontal="center" wrapText="1"/>
      <protection locked="0"/>
    </xf>
    <xf numFmtId="43" fontId="3" fillId="0" borderId="29" xfId="5" applyFont="1" applyBorder="1" applyAlignment="1" applyProtection="1">
      <alignment horizontal="center" wrapText="1"/>
      <protection locked="0"/>
    </xf>
    <xf numFmtId="43" fontId="50" fillId="0" borderId="22" xfId="5" applyFont="1" applyBorder="1" applyAlignment="1" applyProtection="1">
      <alignment horizontal="center"/>
    </xf>
    <xf numFmtId="43" fontId="55" fillId="9" borderId="0" xfId="5" applyFont="1" applyFill="1" applyAlignment="1" applyProtection="1">
      <alignment horizontal="center" vertical="center"/>
    </xf>
    <xf numFmtId="4" fontId="15" fillId="0" borderId="28" xfId="0" applyNumberFormat="1" applyFont="1" applyBorder="1" applyAlignment="1" applyProtection="1">
      <alignment horizontal="center" vertical="center"/>
      <protection locked="0"/>
    </xf>
    <xf numFmtId="4" fontId="15" fillId="0" borderId="29" xfId="0" applyNumberFormat="1" applyFont="1" applyBorder="1" applyAlignment="1" applyProtection="1">
      <alignment horizontal="center" vertical="center"/>
      <protection locked="0"/>
    </xf>
    <xf numFmtId="4" fontId="49" fillId="9" borderId="0" xfId="0" applyNumberFormat="1" applyFont="1" applyFill="1" applyBorder="1" applyAlignment="1" applyProtection="1">
      <alignment horizontal="left" vertical="center"/>
    </xf>
    <xf numFmtId="2" fontId="15" fillId="0" borderId="0" xfId="0" applyNumberFormat="1" applyFont="1" applyBorder="1" applyAlignment="1" applyProtection="1">
      <alignment horizontal="left" vertical="center"/>
    </xf>
    <xf numFmtId="43" fontId="3" fillId="0" borderId="25" xfId="5" applyFont="1" applyBorder="1" applyAlignment="1" applyProtection="1">
      <alignment horizontal="center" vertical="center" wrapText="1"/>
      <protection locked="0"/>
    </xf>
    <xf numFmtId="43" fontId="3" fillId="0" borderId="28" xfId="5" applyFont="1" applyBorder="1" applyAlignment="1" applyProtection="1">
      <alignment horizontal="center" vertical="center" wrapText="1"/>
      <protection locked="0"/>
    </xf>
    <xf numFmtId="43" fontId="3" fillId="0" borderId="29" xfId="5" applyFont="1" applyBorder="1" applyAlignment="1" applyProtection="1">
      <alignment horizontal="center" vertical="center" wrapText="1"/>
      <protection locked="0"/>
    </xf>
    <xf numFmtId="0" fontId="49" fillId="0" borderId="0" xfId="0" applyFont="1" applyBorder="1" applyAlignment="1" applyProtection="1">
      <alignment horizontal="center" vertical="center" wrapText="1"/>
    </xf>
    <xf numFmtId="43" fontId="49" fillId="0" borderId="0" xfId="5" applyFont="1" applyBorder="1" applyAlignment="1" applyProtection="1">
      <alignment horizontal="center" vertical="center"/>
    </xf>
    <xf numFmtId="3" fontId="8" fillId="0" borderId="0" xfId="0" applyNumberFormat="1" applyFont="1" applyBorder="1" applyAlignment="1" applyProtection="1">
      <alignment horizontal="center" vertical="center"/>
    </xf>
    <xf numFmtId="43" fontId="49" fillId="0" borderId="81" xfId="5" applyFont="1" applyFill="1" applyBorder="1" applyAlignment="1" applyProtection="1">
      <alignment horizontal="center"/>
    </xf>
    <xf numFmtId="4" fontId="49" fillId="0" borderId="0" xfId="0" applyNumberFormat="1" applyFont="1" applyFill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30" fillId="0" borderId="2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4" fontId="51" fillId="0" borderId="33" xfId="0" applyNumberFormat="1" applyFont="1" applyBorder="1" applyAlignment="1" applyProtection="1">
      <alignment horizontal="right" vertical="center" wrapText="1"/>
    </xf>
    <xf numFmtId="4" fontId="8" fillId="0" borderId="0" xfId="0" applyNumberFormat="1" applyFont="1" applyBorder="1" applyAlignment="1" applyProtection="1">
      <alignment horizontal="left" vertical="center"/>
    </xf>
    <xf numFmtId="44" fontId="3" fillId="0" borderId="25" xfId="5" applyNumberFormat="1" applyFont="1" applyBorder="1" applyAlignment="1" applyProtection="1">
      <alignment horizontal="center" wrapText="1"/>
      <protection locked="0"/>
    </xf>
    <xf numFmtId="44" fontId="3" fillId="0" borderId="28" xfId="5" applyNumberFormat="1" applyFont="1" applyBorder="1" applyAlignment="1" applyProtection="1">
      <alignment horizontal="center" wrapText="1"/>
      <protection locked="0"/>
    </xf>
    <xf numFmtId="44" fontId="3" fillId="0" borderId="29" xfId="5" applyNumberFormat="1" applyFont="1" applyBorder="1" applyAlignment="1" applyProtection="1">
      <alignment horizontal="center" wrapText="1"/>
      <protection locked="0"/>
    </xf>
    <xf numFmtId="0" fontId="55" fillId="0" borderId="0" xfId="0" applyFont="1" applyAlignment="1" applyProtection="1">
      <alignment horizontal="center" vertical="center"/>
    </xf>
    <xf numFmtId="0" fontId="7" fillId="0" borderId="22" xfId="0" applyFont="1" applyBorder="1" applyAlignment="1" applyProtection="1">
      <alignment horizontal="left" vertical="center" wrapText="1"/>
    </xf>
    <xf numFmtId="43" fontId="14" fillId="7" borderId="25" xfId="5" applyNumberFormat="1" applyFont="1" applyFill="1" applyBorder="1" applyAlignment="1" applyProtection="1">
      <alignment horizontal="right" vertical="center" wrapText="1"/>
    </xf>
    <xf numFmtId="43" fontId="14" fillId="7" borderId="28" xfId="5" applyNumberFormat="1" applyFont="1" applyFill="1" applyBorder="1" applyAlignment="1" applyProtection="1">
      <alignment horizontal="right" vertical="center" wrapText="1"/>
    </xf>
    <xf numFmtId="43" fontId="14" fillId="7" borderId="29" xfId="5" applyNumberFormat="1" applyFont="1" applyFill="1" applyBorder="1" applyAlignment="1" applyProtection="1">
      <alignment horizontal="right" vertical="center" wrapText="1"/>
    </xf>
    <xf numFmtId="4" fontId="8" fillId="0" borderId="4" xfId="0" applyNumberFormat="1" applyFont="1" applyBorder="1" applyAlignment="1" applyProtection="1">
      <alignment horizontal="left" vertical="center"/>
    </xf>
    <xf numFmtId="43" fontId="3" fillId="7" borderId="25" xfId="5" applyNumberFormat="1" applyFont="1" applyFill="1" applyBorder="1" applyAlignment="1" applyProtection="1">
      <alignment horizontal="right" vertical="center" wrapText="1"/>
    </xf>
    <xf numFmtId="43" fontId="3" fillId="7" borderId="28" xfId="5" applyNumberFormat="1" applyFont="1" applyFill="1" applyBorder="1" applyAlignment="1" applyProtection="1">
      <alignment horizontal="right" vertical="center" wrapText="1"/>
    </xf>
    <xf numFmtId="43" fontId="3" fillId="7" borderId="29" xfId="5" applyNumberFormat="1" applyFont="1" applyFill="1" applyBorder="1" applyAlignment="1" applyProtection="1">
      <alignment horizontal="right" vertical="center" wrapText="1"/>
    </xf>
    <xf numFmtId="4" fontId="3" fillId="7" borderId="25" xfId="0" applyNumberFormat="1" applyFont="1" applyFill="1" applyBorder="1" applyAlignment="1" applyProtection="1">
      <alignment horizontal="right" vertical="center" wrapText="1"/>
    </xf>
    <xf numFmtId="4" fontId="3" fillId="7" borderId="28" xfId="0" applyNumberFormat="1" applyFont="1" applyFill="1" applyBorder="1" applyAlignment="1" applyProtection="1">
      <alignment horizontal="right" vertical="center" wrapText="1"/>
    </xf>
    <xf numFmtId="4" fontId="3" fillId="7" borderId="29" xfId="0" applyNumberFormat="1" applyFont="1" applyFill="1" applyBorder="1" applyAlignment="1" applyProtection="1">
      <alignment horizontal="right"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7" xfId="0" applyFont="1" applyFill="1" applyBorder="1" applyAlignment="1" applyProtection="1">
      <alignment horizontal="center" vertical="center" wrapText="1"/>
    </xf>
    <xf numFmtId="43" fontId="14" fillId="4" borderId="25" xfId="5" applyNumberFormat="1" applyFont="1" applyFill="1" applyBorder="1" applyAlignment="1" applyProtection="1">
      <alignment horizontal="right" vertical="center" wrapText="1"/>
    </xf>
    <xf numFmtId="43" fontId="14" fillId="4" borderId="28" xfId="5" applyNumberFormat="1" applyFont="1" applyFill="1" applyBorder="1" applyAlignment="1" applyProtection="1">
      <alignment horizontal="right" vertical="center" wrapText="1"/>
    </xf>
    <xf numFmtId="43" fontId="14" fillId="4" borderId="29" xfId="5" applyNumberFormat="1" applyFont="1" applyFill="1" applyBorder="1" applyAlignment="1" applyProtection="1">
      <alignment horizontal="right" vertical="center" wrapText="1"/>
    </xf>
    <xf numFmtId="43" fontId="55" fillId="9" borderId="0" xfId="0" applyNumberFormat="1" applyFont="1" applyFill="1" applyBorder="1" applyAlignment="1" applyProtection="1">
      <alignment horizontal="center" vertical="center"/>
    </xf>
    <xf numFmtId="0" fontId="55" fillId="9" borderId="0" xfId="0" applyFont="1" applyFill="1" applyBorder="1" applyAlignment="1" applyProtection="1">
      <alignment horizontal="center" vertical="center"/>
    </xf>
    <xf numFmtId="43" fontId="55" fillId="0" borderId="0" xfId="5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justify" vertical="top"/>
    </xf>
    <xf numFmtId="43" fontId="5" fillId="9" borderId="33" xfId="5" applyNumberFormat="1" applyFont="1" applyFill="1" applyBorder="1" applyAlignment="1" applyProtection="1">
      <alignment horizontal="left" vertical="top" wrapText="1"/>
    </xf>
    <xf numFmtId="4" fontId="66" fillId="0" borderId="0" xfId="0" applyNumberFormat="1" applyFont="1" applyBorder="1" applyAlignment="1" applyProtection="1">
      <alignment horizontal="left" vertical="center"/>
    </xf>
    <xf numFmtId="49" fontId="15" fillId="0" borderId="69" xfId="0" applyNumberFormat="1" applyFont="1" applyBorder="1" applyAlignment="1" applyProtection="1">
      <alignment horizontal="center" vertical="center"/>
      <protection locked="0"/>
    </xf>
    <xf numFmtId="49" fontId="15" fillId="0" borderId="68" xfId="0" applyNumberFormat="1" applyFont="1" applyBorder="1" applyAlignment="1" applyProtection="1">
      <alignment horizontal="center" vertical="center"/>
      <protection locked="0"/>
    </xf>
    <xf numFmtId="43" fontId="3" fillId="0" borderId="25" xfId="5" applyFont="1" applyBorder="1" applyAlignment="1" applyProtection="1">
      <alignment horizontal="center" vertical="center"/>
    </xf>
    <xf numFmtId="43" fontId="3" fillId="0" borderId="28" xfId="5" applyFont="1" applyBorder="1" applyAlignment="1" applyProtection="1">
      <alignment horizontal="center" vertical="center"/>
    </xf>
    <xf numFmtId="43" fontId="3" fillId="0" borderId="29" xfId="5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2" fontId="15" fillId="0" borderId="25" xfId="0" applyNumberFormat="1" applyFont="1" applyBorder="1" applyAlignment="1" applyProtection="1">
      <alignment horizontal="center" vertical="center" wrapText="1"/>
      <protection locked="0"/>
    </xf>
    <xf numFmtId="2" fontId="15" fillId="0" borderId="28" xfId="0" applyNumberFormat="1" applyFont="1" applyBorder="1" applyAlignment="1" applyProtection="1">
      <alignment horizontal="center" vertical="center" wrapText="1"/>
      <protection locked="0"/>
    </xf>
    <xf numFmtId="2" fontId="15" fillId="0" borderId="29" xfId="0" applyNumberFormat="1" applyFont="1" applyBorder="1" applyAlignment="1" applyProtection="1">
      <alignment horizontal="center" vertical="center" wrapText="1"/>
      <protection locked="0"/>
    </xf>
    <xf numFmtId="165" fontId="3" fillId="0" borderId="25" xfId="0" applyNumberFormat="1" applyFont="1" applyBorder="1" applyAlignment="1" applyProtection="1">
      <alignment horizontal="right" vertical="center"/>
    </xf>
    <xf numFmtId="165" fontId="3" fillId="0" borderId="28" xfId="0" applyNumberFormat="1" applyFont="1" applyBorder="1" applyAlignment="1" applyProtection="1">
      <alignment horizontal="right" vertical="center"/>
    </xf>
    <xf numFmtId="165" fontId="3" fillId="0" borderId="29" xfId="0" applyNumberFormat="1" applyFont="1" applyBorder="1" applyAlignment="1" applyProtection="1">
      <alignment horizontal="right" vertical="center"/>
    </xf>
    <xf numFmtId="49" fontId="15" fillId="0" borderId="25" xfId="0" applyNumberFormat="1" applyFont="1" applyBorder="1" applyAlignment="1" applyProtection="1">
      <alignment horizontal="center" vertical="center"/>
      <protection locked="0"/>
    </xf>
    <xf numFmtId="49" fontId="15" fillId="0" borderId="28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 vertical="center"/>
    </xf>
    <xf numFmtId="49" fontId="15" fillId="0" borderId="29" xfId="0" applyNumberFormat="1" applyFont="1" applyBorder="1" applyAlignment="1" applyProtection="1">
      <alignment horizontal="center" vertical="center"/>
      <protection locked="0"/>
    </xf>
    <xf numFmtId="49" fontId="15" fillId="0" borderId="32" xfId="0" applyNumberFormat="1" applyFont="1" applyBorder="1" applyAlignment="1" applyProtection="1">
      <alignment horizontal="center" vertical="center"/>
      <protection locked="0"/>
    </xf>
    <xf numFmtId="49" fontId="15" fillId="0" borderId="33" xfId="0" applyNumberFormat="1" applyFont="1" applyBorder="1" applyAlignment="1" applyProtection="1">
      <alignment horizontal="center" vertical="center"/>
      <protection locked="0"/>
    </xf>
    <xf numFmtId="49" fontId="15" fillId="0" borderId="52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</xf>
    <xf numFmtId="0" fontId="22" fillId="0" borderId="70" xfId="0" applyFont="1" applyBorder="1" applyAlignment="1" applyProtection="1">
      <alignment horizontal="center" vertical="center"/>
    </xf>
    <xf numFmtId="0" fontId="22" fillId="0" borderId="71" xfId="0" applyFont="1" applyBorder="1" applyAlignment="1" applyProtection="1">
      <alignment horizontal="center" vertical="center"/>
    </xf>
    <xf numFmtId="0" fontId="22" fillId="0" borderId="72" xfId="0" applyFont="1" applyBorder="1" applyAlignment="1" applyProtection="1">
      <alignment horizontal="center" vertical="center"/>
    </xf>
    <xf numFmtId="0" fontId="3" fillId="0" borderId="69" xfId="0" applyNumberFormat="1" applyFont="1" applyBorder="1" applyAlignment="1" applyProtection="1">
      <alignment horizontal="center" vertical="center"/>
      <protection locked="0"/>
    </xf>
    <xf numFmtId="0" fontId="3" fillId="0" borderId="82" xfId="0" applyNumberFormat="1" applyFont="1" applyBorder="1" applyAlignment="1" applyProtection="1">
      <alignment horizontal="center" vertical="center"/>
      <protection locked="0"/>
    </xf>
    <xf numFmtId="0" fontId="3" fillId="0" borderId="80" xfId="0" applyNumberFormat="1" applyFont="1" applyBorder="1" applyAlignment="1" applyProtection="1">
      <alignment horizontal="center" vertical="center"/>
      <protection locked="0"/>
    </xf>
    <xf numFmtId="0" fontId="3" fillId="0" borderId="79" xfId="0" applyNumberFormat="1" applyFont="1" applyBorder="1" applyAlignment="1" applyProtection="1">
      <alignment horizontal="center" vertical="center"/>
      <protection locked="0"/>
    </xf>
    <xf numFmtId="4" fontId="45" fillId="0" borderId="33" xfId="0" applyNumberFormat="1" applyFont="1" applyBorder="1" applyAlignment="1" applyProtection="1">
      <alignment horizontal="left" vertical="center" wrapText="1"/>
    </xf>
    <xf numFmtId="43" fontId="52" fillId="9" borderId="0" xfId="3" applyFont="1" applyFill="1" applyBorder="1" applyAlignment="1" applyProtection="1">
      <alignment horizontal="center" vertical="center" wrapText="1"/>
    </xf>
    <xf numFmtId="43" fontId="14" fillId="4" borderId="25" xfId="3" applyFont="1" applyFill="1" applyBorder="1" applyAlignment="1" applyProtection="1">
      <alignment horizontal="center" vertical="center" wrapText="1"/>
    </xf>
    <xf numFmtId="43" fontId="14" fillId="4" borderId="28" xfId="3" applyFont="1" applyFill="1" applyBorder="1" applyAlignment="1" applyProtection="1">
      <alignment horizontal="center" vertical="center" wrapText="1"/>
    </xf>
    <xf numFmtId="43" fontId="14" fillId="4" borderId="29" xfId="3" applyFont="1" applyFill="1" applyBorder="1" applyAlignment="1" applyProtection="1">
      <alignment horizontal="center" vertical="center" wrapText="1"/>
    </xf>
    <xf numFmtId="0" fontId="32" fillId="0" borderId="0" xfId="0" applyFont="1" applyAlignment="1" applyProtection="1">
      <alignment horizontal="left" vertical="center"/>
    </xf>
    <xf numFmtId="0" fontId="32" fillId="0" borderId="4" xfId="0" applyFont="1" applyBorder="1" applyAlignment="1" applyProtection="1">
      <alignment horizontal="left" vertical="center"/>
    </xf>
    <xf numFmtId="0" fontId="32" fillId="0" borderId="7" xfId="0" applyFont="1" applyBorder="1" applyAlignment="1" applyProtection="1">
      <alignment horizontal="left" vertical="center"/>
    </xf>
    <xf numFmtId="0" fontId="32" fillId="0" borderId="8" xfId="0" applyFont="1" applyBorder="1" applyAlignment="1" applyProtection="1">
      <alignment horizontal="left" vertical="center"/>
    </xf>
    <xf numFmtId="4" fontId="3" fillId="0" borderId="25" xfId="0" applyNumberFormat="1" applyFont="1" applyBorder="1" applyAlignment="1" applyProtection="1">
      <alignment horizontal="right" vertical="center" wrapText="1"/>
      <protection locked="0"/>
    </xf>
    <xf numFmtId="4" fontId="3" fillId="0" borderId="28" xfId="0" applyNumberFormat="1" applyFont="1" applyBorder="1" applyAlignment="1" applyProtection="1">
      <alignment horizontal="right" vertical="center" wrapText="1"/>
      <protection locked="0"/>
    </xf>
    <xf numFmtId="4" fontId="3" fillId="0" borderId="29" xfId="0" applyNumberFormat="1" applyFont="1" applyBorder="1" applyAlignment="1" applyProtection="1">
      <alignment horizontal="right" vertical="center" wrapText="1"/>
      <protection locked="0"/>
    </xf>
    <xf numFmtId="0" fontId="48" fillId="2" borderId="0" xfId="0" applyFont="1" applyFill="1" applyBorder="1" applyAlignment="1" applyProtection="1">
      <alignment horizontal="left" vertical="center"/>
    </xf>
    <xf numFmtId="43" fontId="3" fillId="0" borderId="25" xfId="5" applyFont="1" applyFill="1" applyBorder="1" applyAlignment="1" applyProtection="1">
      <alignment horizontal="center" wrapText="1"/>
      <protection locked="0"/>
    </xf>
    <xf numFmtId="43" fontId="3" fillId="0" borderId="28" xfId="5" applyFont="1" applyFill="1" applyBorder="1" applyAlignment="1" applyProtection="1">
      <alignment horizontal="center" wrapText="1"/>
      <protection locked="0"/>
    </xf>
    <xf numFmtId="43" fontId="3" fillId="0" borderId="29" xfId="5" applyFont="1" applyFill="1" applyBorder="1" applyAlignment="1" applyProtection="1">
      <alignment horizontal="center" wrapText="1"/>
      <protection locked="0"/>
    </xf>
    <xf numFmtId="43" fontId="49" fillId="0" borderId="28" xfId="5" applyFont="1" applyBorder="1" applyAlignment="1" applyProtection="1">
      <alignment horizontal="center"/>
    </xf>
    <xf numFmtId="0" fontId="55" fillId="0" borderId="32" xfId="0" applyFont="1" applyBorder="1" applyAlignment="1" applyProtection="1">
      <alignment horizontal="center" vertical="center" wrapText="1"/>
    </xf>
    <xf numFmtId="0" fontId="55" fillId="0" borderId="33" xfId="0" applyFont="1" applyBorder="1" applyAlignment="1" applyProtection="1">
      <alignment horizontal="center" vertical="center" wrapText="1"/>
    </xf>
    <xf numFmtId="4" fontId="5" fillId="0" borderId="33" xfId="0" applyNumberFormat="1" applyFont="1" applyBorder="1" applyAlignment="1" applyProtection="1">
      <alignment horizontal="center" vertical="center" wrapText="1"/>
    </xf>
    <xf numFmtId="43" fontId="50" fillId="0" borderId="52" xfId="5" applyFont="1" applyBorder="1" applyAlignment="1" applyProtection="1">
      <alignment horizontal="center" vertical="center"/>
    </xf>
    <xf numFmtId="0" fontId="48" fillId="6" borderId="0" xfId="0" applyFont="1" applyFill="1" applyBorder="1" applyAlignment="1" applyProtection="1">
      <alignment horizontal="left" vertical="center"/>
    </xf>
    <xf numFmtId="4" fontId="3" fillId="0" borderId="25" xfId="0" applyNumberFormat="1" applyFont="1" applyBorder="1" applyAlignment="1" applyProtection="1">
      <alignment horizontal="right" wrapText="1"/>
      <protection locked="0"/>
    </xf>
    <xf numFmtId="4" fontId="3" fillId="0" borderId="28" xfId="0" applyNumberFormat="1" applyFont="1" applyBorder="1" applyAlignment="1" applyProtection="1">
      <alignment horizontal="right" wrapText="1"/>
      <protection locked="0"/>
    </xf>
    <xf numFmtId="4" fontId="3" fillId="0" borderId="29" xfId="0" applyNumberFormat="1" applyFont="1" applyBorder="1" applyAlignment="1" applyProtection="1">
      <alignment horizontal="right" wrapText="1"/>
      <protection locked="0"/>
    </xf>
    <xf numFmtId="0" fontId="55" fillId="0" borderId="25" xfId="0" applyFont="1" applyBorder="1" applyAlignment="1" applyProtection="1">
      <alignment horizontal="left" vertical="top"/>
      <protection locked="0"/>
    </xf>
    <xf numFmtId="0" fontId="55" fillId="0" borderId="29" xfId="0" applyFont="1" applyBorder="1" applyAlignment="1" applyProtection="1">
      <alignment horizontal="left" vertical="top"/>
      <protection locked="0"/>
    </xf>
    <xf numFmtId="0" fontId="50" fillId="7" borderId="50" xfId="0" applyFont="1" applyFill="1" applyBorder="1" applyAlignment="1" applyProtection="1">
      <alignment horizontal="left" vertical="top" wrapText="1"/>
    </xf>
    <xf numFmtId="0" fontId="50" fillId="7" borderId="73" xfId="0" applyFont="1" applyFill="1" applyBorder="1" applyAlignment="1" applyProtection="1">
      <alignment horizontal="left" vertical="top" wrapText="1"/>
    </xf>
    <xf numFmtId="0" fontId="55" fillId="0" borderId="85" xfId="0" applyFont="1" applyBorder="1" applyAlignment="1" applyProtection="1">
      <alignment horizontal="left" vertical="top"/>
      <protection locked="0"/>
    </xf>
    <xf numFmtId="0" fontId="55" fillId="0" borderId="86" xfId="0" applyFont="1" applyBorder="1" applyAlignment="1" applyProtection="1">
      <alignment horizontal="left" vertical="top"/>
      <protection locked="0"/>
    </xf>
    <xf numFmtId="0" fontId="50" fillId="0" borderId="85" xfId="0" applyFont="1" applyFill="1" applyBorder="1" applyAlignment="1" applyProtection="1">
      <alignment horizontal="justify" vertical="top" wrapText="1"/>
      <protection locked="0"/>
    </xf>
    <xf numFmtId="0" fontId="50" fillId="0" borderId="87" xfId="0" applyFont="1" applyFill="1" applyBorder="1" applyAlignment="1" applyProtection="1">
      <alignment horizontal="justify" vertical="top" wrapText="1"/>
      <protection locked="0"/>
    </xf>
    <xf numFmtId="0" fontId="50" fillId="0" borderId="86" xfId="0" applyFont="1" applyFill="1" applyBorder="1" applyAlignment="1" applyProtection="1">
      <alignment horizontal="justify" vertical="top" wrapText="1"/>
      <protection locked="0"/>
    </xf>
    <xf numFmtId="0" fontId="50" fillId="0" borderId="85" xfId="0" applyFont="1" applyBorder="1" applyAlignment="1" applyProtection="1">
      <alignment horizontal="left" vertical="top" wrapText="1"/>
    </xf>
    <xf numFmtId="0" fontId="50" fillId="0" borderId="87" xfId="0" applyFont="1" applyBorder="1" applyAlignment="1" applyProtection="1">
      <alignment horizontal="left" vertical="top" wrapText="1"/>
    </xf>
    <xf numFmtId="0" fontId="50" fillId="0" borderId="73" xfId="0" applyFont="1" applyBorder="1" applyAlignment="1" applyProtection="1">
      <alignment horizontal="left" vertical="top" wrapText="1"/>
    </xf>
    <xf numFmtId="0" fontId="50" fillId="0" borderId="85" xfId="0" applyFont="1" applyFill="1" applyBorder="1" applyAlignment="1" applyProtection="1">
      <alignment horizontal="left" vertical="top" wrapText="1"/>
    </xf>
    <xf numFmtId="0" fontId="50" fillId="0" borderId="87" xfId="0" applyFont="1" applyFill="1" applyBorder="1" applyAlignment="1" applyProtection="1">
      <alignment horizontal="left" vertical="top" wrapText="1"/>
    </xf>
    <xf numFmtId="0" fontId="50" fillId="0" borderId="73" xfId="0" applyFont="1" applyFill="1" applyBorder="1" applyAlignment="1" applyProtection="1">
      <alignment horizontal="left" vertical="top" wrapText="1"/>
    </xf>
    <xf numFmtId="0" fontId="65" fillId="0" borderId="32" xfId="0" applyFont="1" applyFill="1" applyBorder="1" applyAlignment="1" applyProtection="1">
      <alignment horizontal="left" vertical="top" wrapText="1"/>
    </xf>
    <xf numFmtId="0" fontId="65" fillId="0" borderId="33" xfId="0" applyFont="1" applyFill="1" applyBorder="1" applyAlignment="1" applyProtection="1">
      <alignment horizontal="left" vertical="top" wrapText="1"/>
    </xf>
    <xf numFmtId="0" fontId="65" fillId="0" borderId="52" xfId="0" applyFont="1" applyFill="1" applyBorder="1" applyAlignment="1" applyProtection="1">
      <alignment horizontal="left" vertical="top" wrapText="1"/>
    </xf>
    <xf numFmtId="0" fontId="65" fillId="0" borderId="24" xfId="0" applyFont="1" applyFill="1" applyBorder="1" applyAlignment="1" applyProtection="1">
      <alignment horizontal="left" vertical="top" wrapText="1"/>
    </xf>
    <xf numFmtId="0" fontId="65" fillId="0" borderId="22" xfId="0" applyFont="1" applyFill="1" applyBorder="1" applyAlignment="1" applyProtection="1">
      <alignment horizontal="left" vertical="top" wrapText="1"/>
    </xf>
    <xf numFmtId="0" fontId="65" fillId="0" borderId="49" xfId="0" applyFont="1" applyFill="1" applyBorder="1" applyAlignment="1" applyProtection="1">
      <alignment horizontal="left" vertical="top" wrapText="1"/>
    </xf>
    <xf numFmtId="0" fontId="3" fillId="0" borderId="85" xfId="0" applyFont="1" applyFill="1" applyBorder="1" applyAlignment="1" applyProtection="1">
      <alignment horizontal="left" vertical="top" wrapText="1"/>
    </xf>
    <xf numFmtId="0" fontId="0" fillId="0" borderId="87" xfId="0" applyBorder="1"/>
    <xf numFmtId="0" fontId="0" fillId="0" borderId="86" xfId="0" applyBorder="1"/>
    <xf numFmtId="0" fontId="50" fillId="0" borderId="32" xfId="0" applyFont="1" applyFill="1" applyBorder="1" applyAlignment="1" applyProtection="1">
      <alignment horizontal="left" vertical="top" wrapText="1"/>
      <protection locked="0"/>
    </xf>
    <xf numFmtId="0" fontId="50" fillId="0" borderId="33" xfId="0" applyFont="1" applyFill="1" applyBorder="1" applyAlignment="1" applyProtection="1">
      <alignment horizontal="left" vertical="top" wrapText="1"/>
      <protection locked="0"/>
    </xf>
    <xf numFmtId="0" fontId="50" fillId="0" borderId="52" xfId="0" applyFont="1" applyFill="1" applyBorder="1" applyAlignment="1" applyProtection="1">
      <alignment horizontal="left" vertical="top" wrapText="1"/>
      <protection locked="0"/>
    </xf>
    <xf numFmtId="0" fontId="50" fillId="0" borderId="27" xfId="0" applyFont="1" applyFill="1" applyBorder="1" applyAlignment="1" applyProtection="1">
      <alignment horizontal="left" vertical="top" wrapText="1"/>
      <protection locked="0"/>
    </xf>
    <xf numFmtId="0" fontId="50" fillId="0" borderId="0" xfId="0" applyFont="1" applyFill="1" applyBorder="1" applyAlignment="1" applyProtection="1">
      <alignment horizontal="left" vertical="top" wrapText="1"/>
      <protection locked="0"/>
    </xf>
    <xf numFmtId="0" fontId="50" fillId="0" borderId="51" xfId="0" applyFont="1" applyFill="1" applyBorder="1" applyAlignment="1" applyProtection="1">
      <alignment horizontal="left" vertical="top" wrapText="1"/>
      <protection locked="0"/>
    </xf>
    <xf numFmtId="0" fontId="50" fillId="0" borderId="24" xfId="0" applyFont="1" applyFill="1" applyBorder="1" applyAlignment="1" applyProtection="1">
      <alignment horizontal="left" vertical="top" wrapText="1"/>
      <protection locked="0"/>
    </xf>
    <xf numFmtId="0" fontId="50" fillId="0" borderId="22" xfId="0" applyFont="1" applyFill="1" applyBorder="1" applyAlignment="1" applyProtection="1">
      <alignment horizontal="left" vertical="top" wrapText="1"/>
      <protection locked="0"/>
    </xf>
    <xf numFmtId="0" fontId="50" fillId="0" borderId="49" xfId="0" applyFont="1" applyFill="1" applyBorder="1" applyAlignment="1" applyProtection="1">
      <alignment horizontal="left" vertical="top" wrapText="1"/>
      <protection locked="0"/>
    </xf>
    <xf numFmtId="0" fontId="50" fillId="0" borderId="25" xfId="0" applyFont="1" applyBorder="1" applyAlignment="1" applyProtection="1">
      <alignment horizontal="justify" vertical="top"/>
    </xf>
    <xf numFmtId="0" fontId="50" fillId="0" borderId="28" xfId="0" applyFont="1" applyBorder="1" applyAlignment="1" applyProtection="1">
      <alignment horizontal="justify" vertical="top"/>
    </xf>
    <xf numFmtId="0" fontId="50" fillId="0" borderId="29" xfId="0" applyFont="1" applyBorder="1" applyAlignment="1" applyProtection="1">
      <alignment horizontal="justify" vertical="top"/>
    </xf>
    <xf numFmtId="0" fontId="50" fillId="0" borderId="25" xfId="0" applyFont="1" applyBorder="1" applyAlignment="1" applyProtection="1">
      <alignment horizontal="left" vertical="top" wrapText="1"/>
    </xf>
    <xf numFmtId="0" fontId="50" fillId="0" borderId="28" xfId="0" applyFont="1" applyBorder="1" applyAlignment="1" applyProtection="1">
      <alignment horizontal="left" vertical="top" wrapText="1"/>
    </xf>
    <xf numFmtId="0" fontId="50" fillId="0" borderId="29" xfId="0" applyFont="1" applyBorder="1" applyAlignment="1" applyProtection="1">
      <alignment horizontal="left" vertical="top" wrapText="1"/>
    </xf>
    <xf numFmtId="0" fontId="16" fillId="0" borderId="25" xfId="0" applyFont="1" applyBorder="1" applyAlignment="1" applyProtection="1">
      <alignment horizontal="justify" vertical="top" wrapText="1"/>
      <protection locked="0"/>
    </xf>
    <xf numFmtId="0" fontId="16" fillId="0" borderId="28" xfId="0" applyFont="1" applyBorder="1" applyAlignment="1" applyProtection="1">
      <alignment horizontal="justify" vertical="top" wrapText="1"/>
      <protection locked="0"/>
    </xf>
    <xf numFmtId="0" fontId="16" fillId="0" borderId="29" xfId="0" applyFont="1" applyBorder="1" applyAlignment="1" applyProtection="1">
      <alignment horizontal="justify" vertical="top" wrapText="1"/>
      <protection locked="0"/>
    </xf>
    <xf numFmtId="0" fontId="44" fillId="6" borderId="88" xfId="0" applyFont="1" applyFill="1" applyBorder="1" applyAlignment="1" applyProtection="1">
      <alignment horizontal="left" vertical="center" wrapText="1"/>
    </xf>
    <xf numFmtId="0" fontId="44" fillId="6" borderId="27" xfId="0" applyFont="1" applyFill="1" applyBorder="1" applyAlignment="1" applyProtection="1">
      <alignment horizontal="left" vertical="center" wrapText="1"/>
    </xf>
    <xf numFmtId="0" fontId="44" fillId="6" borderId="24" xfId="0" applyFont="1" applyFill="1" applyBorder="1" applyAlignment="1" applyProtection="1">
      <alignment horizontal="left" vertical="center" wrapText="1"/>
    </xf>
    <xf numFmtId="0" fontId="55" fillId="7" borderId="91" xfId="0" applyNumberFormat="1" applyFont="1" applyFill="1" applyBorder="1" applyAlignment="1" applyProtection="1">
      <alignment horizontal="right" vertical="center"/>
    </xf>
    <xf numFmtId="0" fontId="55" fillId="7" borderId="51" xfId="0" applyNumberFormat="1" applyFont="1" applyFill="1" applyBorder="1" applyAlignment="1" applyProtection="1">
      <alignment horizontal="right" vertical="center"/>
    </xf>
    <xf numFmtId="0" fontId="55" fillId="7" borderId="49" xfId="0" applyNumberFormat="1" applyFont="1" applyFill="1" applyBorder="1" applyAlignment="1" applyProtection="1">
      <alignment horizontal="right" vertical="center"/>
    </xf>
    <xf numFmtId="0" fontId="50" fillId="0" borderId="88" xfId="0" applyFont="1" applyBorder="1" applyAlignment="1" applyProtection="1">
      <alignment horizontal="left" vertical="top" wrapText="1"/>
    </xf>
    <xf numFmtId="0" fontId="50" fillId="0" borderId="81" xfId="0" applyFont="1" applyBorder="1" applyAlignment="1" applyProtection="1">
      <alignment horizontal="left" vertical="top" wrapText="1"/>
    </xf>
    <xf numFmtId="0" fontId="50" fillId="0" borderId="89" xfId="0" applyFont="1" applyBorder="1" applyAlignment="1" applyProtection="1">
      <alignment horizontal="left" vertical="top" wrapText="1"/>
    </xf>
    <xf numFmtId="0" fontId="50" fillId="0" borderId="27" xfId="0" applyFont="1" applyBorder="1" applyAlignment="1" applyProtection="1">
      <alignment horizontal="left" vertical="top" wrapText="1"/>
    </xf>
    <xf numFmtId="0" fontId="50" fillId="0" borderId="0" xfId="0" applyFont="1" applyBorder="1" applyAlignment="1" applyProtection="1">
      <alignment horizontal="left" vertical="top" wrapText="1"/>
    </xf>
    <xf numFmtId="0" fontId="50" fillId="0" borderId="74" xfId="0" applyFont="1" applyBorder="1" applyAlignment="1" applyProtection="1">
      <alignment horizontal="left" vertical="top" wrapText="1"/>
    </xf>
    <xf numFmtId="0" fontId="50" fillId="0" borderId="24" xfId="0" applyFont="1" applyBorder="1" applyAlignment="1" applyProtection="1">
      <alignment horizontal="left" vertical="top" wrapText="1"/>
    </xf>
    <xf numFmtId="0" fontId="50" fillId="0" borderId="22" xfId="0" applyFont="1" applyBorder="1" applyAlignment="1" applyProtection="1">
      <alignment horizontal="left" vertical="top" wrapText="1"/>
    </xf>
    <xf numFmtId="0" fontId="50" fillId="0" borderId="75" xfId="0" applyFont="1" applyBorder="1" applyAlignment="1" applyProtection="1">
      <alignment horizontal="left" vertical="top" wrapText="1"/>
    </xf>
    <xf numFmtId="0" fontId="60" fillId="0" borderId="85" xfId="0" applyFont="1" applyFill="1" applyBorder="1" applyAlignment="1" applyProtection="1">
      <alignment horizontal="left" vertical="top" wrapText="1"/>
    </xf>
    <xf numFmtId="0" fontId="60" fillId="0" borderId="87" xfId="0" applyFont="1" applyFill="1" applyBorder="1" applyAlignment="1" applyProtection="1">
      <alignment horizontal="left" vertical="top" wrapText="1"/>
    </xf>
    <xf numFmtId="0" fontId="60" fillId="0" borderId="86" xfId="0" applyFont="1" applyFill="1" applyBorder="1" applyAlignment="1" applyProtection="1">
      <alignment horizontal="left" vertical="top" wrapText="1"/>
    </xf>
  </cellXfs>
  <cellStyles count="97">
    <cellStyle name="ConditionalStyle_1" xfId="13"/>
    <cellStyle name="Énfasis 1" xfId="14"/>
    <cellStyle name="Énfasis 2" xfId="15"/>
    <cellStyle name="Énfasis 3" xfId="16"/>
    <cellStyle name="Énfasis1 - 20%" xfId="17"/>
    <cellStyle name="Énfasis1 - 40%" xfId="18"/>
    <cellStyle name="Énfasis1 - 60%" xfId="19"/>
    <cellStyle name="Énfasis2 - 20%" xfId="20"/>
    <cellStyle name="Énfasis2 - 40%" xfId="21"/>
    <cellStyle name="Énfasis2 - 60%" xfId="22"/>
    <cellStyle name="Énfasis3 - 20%" xfId="23"/>
    <cellStyle name="Énfasis3 - 40%" xfId="24"/>
    <cellStyle name="Énfasis3 - 60%" xfId="25"/>
    <cellStyle name="Énfasis4 - 20%" xfId="26"/>
    <cellStyle name="Énfasis4 - 40%" xfId="27"/>
    <cellStyle name="Énfasis4 - 60%" xfId="28"/>
    <cellStyle name="Énfasis5 - 20%" xfId="29"/>
    <cellStyle name="Énfasis5 - 40%" xfId="30"/>
    <cellStyle name="Énfasis5 - 60%" xfId="31"/>
    <cellStyle name="Énfasis6 - 20%" xfId="32"/>
    <cellStyle name="Énfasis6 - 40%" xfId="33"/>
    <cellStyle name="Énfasis6 - 60%" xfId="34"/>
    <cellStyle name="Euro" xfId="1"/>
    <cellStyle name="Euro 2" xfId="35"/>
    <cellStyle name="Euro 3" xfId="36"/>
    <cellStyle name="Euro_0708-Justif Econ Aj. Eivissa- CP-0001-08-FP" xfId="37"/>
    <cellStyle name="Excel Built-in Comma" xfId="38"/>
    <cellStyle name="Excel Built-in Normal" xfId="2"/>
    <cellStyle name="Excel Built-in Normal 1" xfId="39"/>
    <cellStyle name="Excel Built-in Normal 2" xfId="40"/>
    <cellStyle name="Excel Built-in Normal 3" xfId="41"/>
    <cellStyle name="Excel Built-in Percent" xfId="42"/>
    <cellStyle name="Millares 2" xfId="3"/>
    <cellStyle name="Millares 2 2" xfId="4"/>
    <cellStyle name="Millares 2 2 2" xfId="5"/>
    <cellStyle name="Millares 2 2 2 2" xfId="43"/>
    <cellStyle name="Millares 2 2 2 3" xfId="44"/>
    <cellStyle name="Millares 2 2 2 3 2" xfId="45"/>
    <cellStyle name="Millares 2 2 3" xfId="46"/>
    <cellStyle name="Millares 2 2 3 2" xfId="47"/>
    <cellStyle name="Millares 2 2 4" xfId="48"/>
    <cellStyle name="Millares 2 2 5" xfId="49"/>
    <cellStyle name="Millares 2 3" xfId="50"/>
    <cellStyle name="Millares 2 3 2" xfId="51"/>
    <cellStyle name="Millares 2 3 2 2" xfId="52"/>
    <cellStyle name="Millares 2 4" xfId="53"/>
    <cellStyle name="Millares 2 5" xfId="54"/>
    <cellStyle name="Millares 3" xfId="55"/>
    <cellStyle name="Millares 3 2" xfId="56"/>
    <cellStyle name="Moneda" xfId="10" builtinId="4"/>
    <cellStyle name="Moneda 2" xfId="57"/>
    <cellStyle name="Moneda 2 2" xfId="58"/>
    <cellStyle name="Moneda 3" xfId="59"/>
    <cellStyle name="Normal" xfId="0" builtinId="0"/>
    <cellStyle name="Normal 10" xfId="60"/>
    <cellStyle name="Normal 2" xfId="6"/>
    <cellStyle name="Normal 2 2" xfId="61"/>
    <cellStyle name="Normal 2 2 2" xfId="62"/>
    <cellStyle name="Normal 2 2 3" xfId="63"/>
    <cellStyle name="Normal 2 2 4" xfId="64"/>
    <cellStyle name="Normal 2 2 5" xfId="65"/>
    <cellStyle name="Normal 2 2 6" xfId="66"/>
    <cellStyle name="Normal 2 3" xfId="67"/>
    <cellStyle name="Normal 2 3 2" xfId="68"/>
    <cellStyle name="Normal 2 3 3" xfId="69"/>
    <cellStyle name="Normal 2 3 4" xfId="70"/>
    <cellStyle name="Normal 2 3 5" xfId="71"/>
    <cellStyle name="Normal 2 4" xfId="72"/>
    <cellStyle name="Normal 2 5" xfId="73"/>
    <cellStyle name="Normal 2 6" xfId="74"/>
    <cellStyle name="Normal 2 7" xfId="75"/>
    <cellStyle name="Normal 3" xfId="76"/>
    <cellStyle name="Normal 3 2" xfId="77"/>
    <cellStyle name="Normal 3 3" xfId="78"/>
    <cellStyle name="Normal 3 4" xfId="79"/>
    <cellStyle name="Normal 4" xfId="11"/>
    <cellStyle name="Normal 5" xfId="80"/>
    <cellStyle name="Normal 5 2" xfId="81"/>
    <cellStyle name="Normal 6" xfId="82"/>
    <cellStyle name="Normal 7" xfId="83"/>
    <cellStyle name="Normal 7 2" xfId="84"/>
    <cellStyle name="Normal 7 2 2" xfId="85"/>
    <cellStyle name="Normal 8" xfId="86"/>
    <cellStyle name="Normal 9" xfId="87"/>
    <cellStyle name="Porcentual" xfId="7" builtinId="5"/>
    <cellStyle name="Porcentual 2" xfId="8"/>
    <cellStyle name="Porcentual 2 2" xfId="9"/>
    <cellStyle name="Porcentual 2 2 2" xfId="88"/>
    <cellStyle name="Porcentual 2 2 3" xfId="89"/>
    <cellStyle name="Porcentual 2 3" xfId="90"/>
    <cellStyle name="Porcentual 2 4" xfId="91"/>
    <cellStyle name="Porcentual 2 5" xfId="92"/>
    <cellStyle name="Porcentual 3" xfId="12"/>
    <cellStyle name="Porcentual 4" xfId="93"/>
    <cellStyle name="Porcentual 5" xfId="94"/>
    <cellStyle name="Porcentual 6" xfId="95"/>
    <cellStyle name="Título de hoja" xfId="96"/>
  </cellStyles>
  <dxfs count="2">
    <dxf>
      <fill>
        <patternFill patternType="lightDown">
          <fgColor indexed="43"/>
        </patternFill>
      </fill>
    </dxf>
    <dxf>
      <fill>
        <patternFill patternType="solid">
          <fgColor indexed="43"/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0</xdr:row>
      <xdr:rowOff>190500</xdr:rowOff>
    </xdr:from>
    <xdr:to>
      <xdr:col>9</xdr:col>
      <xdr:colOff>790575</xdr:colOff>
      <xdr:row>4</xdr:row>
      <xdr:rowOff>180975</xdr:rowOff>
    </xdr:to>
    <xdr:pic>
      <xdr:nvPicPr>
        <xdr:cNvPr id="3613" name="5 Imagen" descr="Servicio Público Empleo Esta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34150" y="190500"/>
          <a:ext cx="25527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28576</xdr:colOff>
      <xdr:row>0</xdr:row>
      <xdr:rowOff>66675</xdr:rowOff>
    </xdr:from>
    <xdr:to>
      <xdr:col>3</xdr:col>
      <xdr:colOff>356084</xdr:colOff>
      <xdr:row>5</xdr:row>
      <xdr:rowOff>161925</xdr:rowOff>
    </xdr:to>
    <xdr:pic>
      <xdr:nvPicPr>
        <xdr:cNvPr id="3561" name="Imagen 1" descr="C:\Users\u105399\AppData\Local\Temp\Domino Web Access\logoSOIB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7726" y="66675"/>
          <a:ext cx="1051408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129</xdr:row>
      <xdr:rowOff>38100</xdr:rowOff>
    </xdr:from>
    <xdr:to>
      <xdr:col>23</xdr:col>
      <xdr:colOff>180975</xdr:colOff>
      <xdr:row>130</xdr:row>
      <xdr:rowOff>142875</xdr:rowOff>
    </xdr:to>
    <xdr:sp macro="" textlink="" fLocksText="0">
      <xdr:nvSpPr>
        <xdr:cNvPr id="10315" name="Text Box 1"/>
        <xdr:cNvSpPr txBox="1">
          <a:spLocks noChangeArrowheads="1"/>
        </xdr:cNvSpPr>
      </xdr:nvSpPr>
      <xdr:spPr bwMode="auto">
        <a:xfrm>
          <a:off x="4391025" y="25384125"/>
          <a:ext cx="63150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13</xdr:col>
      <xdr:colOff>213078</xdr:colOff>
      <xdr:row>138</xdr:row>
      <xdr:rowOff>1412</xdr:rowOff>
    </xdr:from>
    <xdr:to>
      <xdr:col>21</xdr:col>
      <xdr:colOff>264583</xdr:colOff>
      <xdr:row>139</xdr:row>
      <xdr:rowOff>236483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7013928" y="22764750"/>
          <a:ext cx="2832805" cy="23648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ES" sz="1400" b="0" i="0" strike="noStrike">
              <a:solidFill>
                <a:srgbClr val="000000"/>
              </a:solidFill>
              <a:latin typeface="Arial"/>
              <a:cs typeface="Arial"/>
            </a:rPr>
            <a:t>                 </a:t>
          </a:r>
        </a:p>
      </xdr:txBody>
    </xdr:sp>
    <xdr:clientData fLocksWithSheet="0"/>
  </xdr:twoCellAnchor>
  <xdr:twoCellAnchor>
    <xdr:from>
      <xdr:col>18</xdr:col>
      <xdr:colOff>0</xdr:colOff>
      <xdr:row>138</xdr:row>
      <xdr:rowOff>190500</xdr:rowOff>
    </xdr:from>
    <xdr:to>
      <xdr:col>20</xdr:col>
      <xdr:colOff>171450</xdr:colOff>
      <xdr:row>140</xdr:row>
      <xdr:rowOff>95250</xdr:rowOff>
    </xdr:to>
    <xdr:sp macro="" textlink="" fLocksText="0">
      <xdr:nvSpPr>
        <xdr:cNvPr id="10317" name="Text Box 3"/>
        <xdr:cNvSpPr txBox="1">
          <a:spLocks noChangeArrowheads="1"/>
        </xdr:cNvSpPr>
      </xdr:nvSpPr>
      <xdr:spPr bwMode="auto">
        <a:xfrm>
          <a:off x="8477250" y="27527250"/>
          <a:ext cx="10287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23</xdr:col>
      <xdr:colOff>0</xdr:colOff>
      <xdr:row>138</xdr:row>
      <xdr:rowOff>142875</xdr:rowOff>
    </xdr:from>
    <xdr:to>
      <xdr:col>24</xdr:col>
      <xdr:colOff>228600</xdr:colOff>
      <xdr:row>140</xdr:row>
      <xdr:rowOff>0</xdr:rowOff>
    </xdr:to>
    <xdr:sp macro="" textlink="" fLocksText="0">
      <xdr:nvSpPr>
        <xdr:cNvPr id="10318" name="Text Box 4"/>
        <xdr:cNvSpPr txBox="1">
          <a:spLocks noChangeArrowheads="1"/>
        </xdr:cNvSpPr>
      </xdr:nvSpPr>
      <xdr:spPr bwMode="auto">
        <a:xfrm>
          <a:off x="10525125" y="27527250"/>
          <a:ext cx="5334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26</xdr:col>
      <xdr:colOff>123825</xdr:colOff>
      <xdr:row>138</xdr:row>
      <xdr:rowOff>142875</xdr:rowOff>
    </xdr:from>
    <xdr:to>
      <xdr:col>33</xdr:col>
      <xdr:colOff>285750</xdr:colOff>
      <xdr:row>139</xdr:row>
      <xdr:rowOff>180975</xdr:rowOff>
    </xdr:to>
    <xdr:sp macro="" textlink="" fLocksText="0">
      <xdr:nvSpPr>
        <xdr:cNvPr id="10319" name="Text Box 5"/>
        <xdr:cNvSpPr txBox="1">
          <a:spLocks noChangeArrowheads="1"/>
        </xdr:cNvSpPr>
      </xdr:nvSpPr>
      <xdr:spPr bwMode="auto">
        <a:xfrm>
          <a:off x="11544300" y="27527250"/>
          <a:ext cx="18669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36</xdr:col>
      <xdr:colOff>0</xdr:colOff>
      <xdr:row>138</xdr:row>
      <xdr:rowOff>180975</xdr:rowOff>
    </xdr:from>
    <xdr:to>
      <xdr:col>38</xdr:col>
      <xdr:colOff>66675</xdr:colOff>
      <xdr:row>139</xdr:row>
      <xdr:rowOff>238125</xdr:rowOff>
    </xdr:to>
    <xdr:sp macro="" textlink="" fLocksText="0">
      <xdr:nvSpPr>
        <xdr:cNvPr id="10320" name="Text Box 4"/>
        <xdr:cNvSpPr txBox="1">
          <a:spLocks noChangeArrowheads="1"/>
        </xdr:cNvSpPr>
      </xdr:nvSpPr>
      <xdr:spPr bwMode="auto">
        <a:xfrm>
          <a:off x="13877925" y="27527250"/>
          <a:ext cx="9715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 editAs="oneCell">
    <xdr:from>
      <xdr:col>29</xdr:col>
      <xdr:colOff>161975</xdr:colOff>
      <xdr:row>0</xdr:row>
      <xdr:rowOff>88901</xdr:rowOff>
    </xdr:from>
    <xdr:to>
      <xdr:col>39</xdr:col>
      <xdr:colOff>260350</xdr:colOff>
      <xdr:row>3</xdr:row>
      <xdr:rowOff>95250</xdr:rowOff>
    </xdr:to>
    <xdr:pic>
      <xdr:nvPicPr>
        <xdr:cNvPr id="10321" name="10 Imagen" descr="SEPE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90475" y="88901"/>
          <a:ext cx="3813125" cy="831849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28575</xdr:colOff>
      <xdr:row>130</xdr:row>
      <xdr:rowOff>47625</xdr:rowOff>
    </xdr:from>
    <xdr:to>
      <xdr:col>29</xdr:col>
      <xdr:colOff>19050</xdr:colOff>
      <xdr:row>131</xdr:row>
      <xdr:rowOff>95250</xdr:rowOff>
    </xdr:to>
    <xdr:sp macro="" textlink="" fLocksText="0">
      <xdr:nvSpPr>
        <xdr:cNvPr id="10322" name="Text Box 1"/>
        <xdr:cNvSpPr txBox="1">
          <a:spLocks noChangeArrowheads="1"/>
        </xdr:cNvSpPr>
      </xdr:nvSpPr>
      <xdr:spPr bwMode="auto">
        <a:xfrm>
          <a:off x="5105400" y="26022300"/>
          <a:ext cx="69056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13</xdr:col>
      <xdr:colOff>19050</xdr:colOff>
      <xdr:row>138</xdr:row>
      <xdr:rowOff>190500</xdr:rowOff>
    </xdr:from>
    <xdr:to>
      <xdr:col>17</xdr:col>
      <xdr:colOff>304800</xdr:colOff>
      <xdr:row>139</xdr:row>
      <xdr:rowOff>228600</xdr:rowOff>
    </xdr:to>
    <xdr:sp macro="" textlink="" fLocksText="0">
      <xdr:nvSpPr>
        <xdr:cNvPr id="11" name="Text Box 2"/>
        <xdr:cNvSpPr txBox="1">
          <a:spLocks noChangeArrowheads="1"/>
        </xdr:cNvSpPr>
      </xdr:nvSpPr>
      <xdr:spPr bwMode="auto">
        <a:xfrm>
          <a:off x="6819900" y="22764750"/>
          <a:ext cx="1657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ES" sz="1400" b="0" i="0" strike="noStrike">
              <a:solidFill>
                <a:srgbClr val="000000"/>
              </a:solidFill>
              <a:latin typeface="Arial"/>
              <a:cs typeface="Arial"/>
            </a:rPr>
            <a:t>                  </a:t>
          </a:r>
        </a:p>
      </xdr:txBody>
    </xdr:sp>
    <xdr:clientData fLocksWithSheet="0"/>
  </xdr:twoCellAnchor>
  <xdr:twoCellAnchor>
    <xdr:from>
      <xdr:col>19</xdr:col>
      <xdr:colOff>0</xdr:colOff>
      <xdr:row>138</xdr:row>
      <xdr:rowOff>190500</xdr:rowOff>
    </xdr:from>
    <xdr:to>
      <xdr:col>21</xdr:col>
      <xdr:colOff>171450</xdr:colOff>
      <xdr:row>140</xdr:row>
      <xdr:rowOff>95250</xdr:rowOff>
    </xdr:to>
    <xdr:sp macro="" textlink="" fLocksText="0">
      <xdr:nvSpPr>
        <xdr:cNvPr id="10324" name="Text Box 3"/>
        <xdr:cNvSpPr txBox="1">
          <a:spLocks noChangeArrowheads="1"/>
        </xdr:cNvSpPr>
      </xdr:nvSpPr>
      <xdr:spPr bwMode="auto">
        <a:xfrm>
          <a:off x="8667750" y="27527250"/>
          <a:ext cx="12477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22</xdr:col>
      <xdr:colOff>0</xdr:colOff>
      <xdr:row>138</xdr:row>
      <xdr:rowOff>228600</xdr:rowOff>
    </xdr:from>
    <xdr:to>
      <xdr:col>25</xdr:col>
      <xdr:colOff>228600</xdr:colOff>
      <xdr:row>140</xdr:row>
      <xdr:rowOff>57150</xdr:rowOff>
    </xdr:to>
    <xdr:sp macro="" textlink="" fLocksText="0">
      <xdr:nvSpPr>
        <xdr:cNvPr id="10325" name="Text Box 4"/>
        <xdr:cNvSpPr txBox="1">
          <a:spLocks noChangeArrowheads="1"/>
        </xdr:cNvSpPr>
      </xdr:nvSpPr>
      <xdr:spPr bwMode="auto">
        <a:xfrm>
          <a:off x="10334625" y="27527250"/>
          <a:ext cx="10382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26</xdr:col>
      <xdr:colOff>209550</xdr:colOff>
      <xdr:row>138</xdr:row>
      <xdr:rowOff>190500</xdr:rowOff>
    </xdr:from>
    <xdr:to>
      <xdr:col>32</xdr:col>
      <xdr:colOff>57150</xdr:colOff>
      <xdr:row>140</xdr:row>
      <xdr:rowOff>19050</xdr:rowOff>
    </xdr:to>
    <xdr:sp macro="" textlink="" fLocksText="0">
      <xdr:nvSpPr>
        <xdr:cNvPr id="10326" name="Text Box 5"/>
        <xdr:cNvSpPr txBox="1">
          <a:spLocks noChangeArrowheads="1"/>
        </xdr:cNvSpPr>
      </xdr:nvSpPr>
      <xdr:spPr bwMode="auto">
        <a:xfrm>
          <a:off x="11610975" y="27527250"/>
          <a:ext cx="13811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8</xdr:col>
      <xdr:colOff>114300</xdr:colOff>
      <xdr:row>129</xdr:row>
      <xdr:rowOff>38100</xdr:rowOff>
    </xdr:from>
    <xdr:to>
      <xdr:col>24</xdr:col>
      <xdr:colOff>180975</xdr:colOff>
      <xdr:row>130</xdr:row>
      <xdr:rowOff>142875</xdr:rowOff>
    </xdr:to>
    <xdr:sp macro="" textlink="" fLocksText="0">
      <xdr:nvSpPr>
        <xdr:cNvPr id="10327" name="Text Box 1"/>
        <xdr:cNvSpPr txBox="1">
          <a:spLocks noChangeArrowheads="1"/>
        </xdr:cNvSpPr>
      </xdr:nvSpPr>
      <xdr:spPr bwMode="auto">
        <a:xfrm>
          <a:off x="4781550" y="25384125"/>
          <a:ext cx="62293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14</xdr:col>
      <xdr:colOff>213078</xdr:colOff>
      <xdr:row>138</xdr:row>
      <xdr:rowOff>1412</xdr:rowOff>
    </xdr:from>
    <xdr:to>
      <xdr:col>22</xdr:col>
      <xdr:colOff>264583</xdr:colOff>
      <xdr:row>139</xdr:row>
      <xdr:rowOff>236483</xdr:rowOff>
    </xdr:to>
    <xdr:sp macro="" textlink="" fLocksText="0">
      <xdr:nvSpPr>
        <xdr:cNvPr id="16" name="Text Box 2"/>
        <xdr:cNvSpPr txBox="1">
          <a:spLocks noChangeArrowheads="1"/>
        </xdr:cNvSpPr>
      </xdr:nvSpPr>
      <xdr:spPr bwMode="auto">
        <a:xfrm>
          <a:off x="7480653" y="22764750"/>
          <a:ext cx="2880430" cy="23648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ES" sz="1400" b="0" i="0" strike="noStrike">
              <a:solidFill>
                <a:srgbClr val="000000"/>
              </a:solidFill>
              <a:latin typeface="Arial"/>
              <a:cs typeface="Arial"/>
            </a:rPr>
            <a:t>                 </a:t>
          </a:r>
        </a:p>
      </xdr:txBody>
    </xdr:sp>
    <xdr:clientData fLocksWithSheet="0"/>
  </xdr:twoCellAnchor>
  <xdr:twoCellAnchor>
    <xdr:from>
      <xdr:col>19</xdr:col>
      <xdr:colOff>0</xdr:colOff>
      <xdr:row>138</xdr:row>
      <xdr:rowOff>190500</xdr:rowOff>
    </xdr:from>
    <xdr:to>
      <xdr:col>21</xdr:col>
      <xdr:colOff>171450</xdr:colOff>
      <xdr:row>140</xdr:row>
      <xdr:rowOff>95250</xdr:rowOff>
    </xdr:to>
    <xdr:sp macro="" textlink="" fLocksText="0">
      <xdr:nvSpPr>
        <xdr:cNvPr id="10329" name="Text Box 3"/>
        <xdr:cNvSpPr txBox="1">
          <a:spLocks noChangeArrowheads="1"/>
        </xdr:cNvSpPr>
      </xdr:nvSpPr>
      <xdr:spPr bwMode="auto">
        <a:xfrm>
          <a:off x="8667750" y="27527250"/>
          <a:ext cx="12477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24</xdr:col>
      <xdr:colOff>0</xdr:colOff>
      <xdr:row>138</xdr:row>
      <xdr:rowOff>142875</xdr:rowOff>
    </xdr:from>
    <xdr:to>
      <xdr:col>25</xdr:col>
      <xdr:colOff>228600</xdr:colOff>
      <xdr:row>140</xdr:row>
      <xdr:rowOff>0</xdr:rowOff>
    </xdr:to>
    <xdr:sp macro="" textlink="" fLocksText="0">
      <xdr:nvSpPr>
        <xdr:cNvPr id="10330" name="Text Box 4"/>
        <xdr:cNvSpPr txBox="1">
          <a:spLocks noChangeArrowheads="1"/>
        </xdr:cNvSpPr>
      </xdr:nvSpPr>
      <xdr:spPr bwMode="auto">
        <a:xfrm>
          <a:off x="10829925" y="27527250"/>
          <a:ext cx="5429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27</xdr:col>
      <xdr:colOff>123825</xdr:colOff>
      <xdr:row>138</xdr:row>
      <xdr:rowOff>142875</xdr:rowOff>
    </xdr:from>
    <xdr:to>
      <xdr:col>34</xdr:col>
      <xdr:colOff>285750</xdr:colOff>
      <xdr:row>139</xdr:row>
      <xdr:rowOff>180975</xdr:rowOff>
    </xdr:to>
    <xdr:sp macro="" textlink="" fLocksText="0">
      <xdr:nvSpPr>
        <xdr:cNvPr id="10331" name="Text Box 5"/>
        <xdr:cNvSpPr txBox="1">
          <a:spLocks noChangeArrowheads="1"/>
        </xdr:cNvSpPr>
      </xdr:nvSpPr>
      <xdr:spPr bwMode="auto">
        <a:xfrm>
          <a:off x="11734800" y="27527250"/>
          <a:ext cx="19526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37</xdr:col>
      <xdr:colOff>0</xdr:colOff>
      <xdr:row>138</xdr:row>
      <xdr:rowOff>180975</xdr:rowOff>
    </xdr:from>
    <xdr:to>
      <xdr:col>39</xdr:col>
      <xdr:colOff>66675</xdr:colOff>
      <xdr:row>139</xdr:row>
      <xdr:rowOff>238125</xdr:rowOff>
    </xdr:to>
    <xdr:sp macro="" textlink="" fLocksText="0">
      <xdr:nvSpPr>
        <xdr:cNvPr id="10332" name="Text Box 4"/>
        <xdr:cNvSpPr txBox="1">
          <a:spLocks noChangeArrowheads="1"/>
        </xdr:cNvSpPr>
      </xdr:nvSpPr>
      <xdr:spPr bwMode="auto">
        <a:xfrm>
          <a:off x="14116050" y="27527250"/>
          <a:ext cx="16478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8</xdr:col>
      <xdr:colOff>114300</xdr:colOff>
      <xdr:row>129</xdr:row>
      <xdr:rowOff>38100</xdr:rowOff>
    </xdr:from>
    <xdr:to>
      <xdr:col>24</xdr:col>
      <xdr:colOff>180975</xdr:colOff>
      <xdr:row>130</xdr:row>
      <xdr:rowOff>142875</xdr:rowOff>
    </xdr:to>
    <xdr:sp macro="" textlink="" fLocksText="0">
      <xdr:nvSpPr>
        <xdr:cNvPr id="10333" name="Text Box 1"/>
        <xdr:cNvSpPr txBox="1">
          <a:spLocks noChangeArrowheads="1"/>
        </xdr:cNvSpPr>
      </xdr:nvSpPr>
      <xdr:spPr bwMode="auto">
        <a:xfrm>
          <a:off x="4781550" y="25384125"/>
          <a:ext cx="62293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14</xdr:col>
      <xdr:colOff>213078</xdr:colOff>
      <xdr:row>138</xdr:row>
      <xdr:rowOff>1412</xdr:rowOff>
    </xdr:from>
    <xdr:to>
      <xdr:col>22</xdr:col>
      <xdr:colOff>264583</xdr:colOff>
      <xdr:row>139</xdr:row>
      <xdr:rowOff>236483</xdr:rowOff>
    </xdr:to>
    <xdr:sp macro="" textlink="" fLocksText="0">
      <xdr:nvSpPr>
        <xdr:cNvPr id="22" name="Text Box 2"/>
        <xdr:cNvSpPr txBox="1">
          <a:spLocks noChangeArrowheads="1"/>
        </xdr:cNvSpPr>
      </xdr:nvSpPr>
      <xdr:spPr bwMode="auto">
        <a:xfrm>
          <a:off x="7480653" y="22764750"/>
          <a:ext cx="2880430" cy="23648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ES" sz="1400" b="0" i="0" strike="noStrike">
              <a:solidFill>
                <a:srgbClr val="000000"/>
              </a:solidFill>
              <a:latin typeface="Arial"/>
              <a:cs typeface="Arial"/>
            </a:rPr>
            <a:t>                 </a:t>
          </a:r>
        </a:p>
      </xdr:txBody>
    </xdr:sp>
    <xdr:clientData fLocksWithSheet="0"/>
  </xdr:twoCellAnchor>
  <xdr:twoCellAnchor>
    <xdr:from>
      <xdr:col>19</xdr:col>
      <xdr:colOff>0</xdr:colOff>
      <xdr:row>138</xdr:row>
      <xdr:rowOff>190500</xdr:rowOff>
    </xdr:from>
    <xdr:to>
      <xdr:col>21</xdr:col>
      <xdr:colOff>171450</xdr:colOff>
      <xdr:row>140</xdr:row>
      <xdr:rowOff>95250</xdr:rowOff>
    </xdr:to>
    <xdr:sp macro="" textlink="" fLocksText="0">
      <xdr:nvSpPr>
        <xdr:cNvPr id="10335" name="Text Box 3"/>
        <xdr:cNvSpPr txBox="1">
          <a:spLocks noChangeArrowheads="1"/>
        </xdr:cNvSpPr>
      </xdr:nvSpPr>
      <xdr:spPr bwMode="auto">
        <a:xfrm>
          <a:off x="8667750" y="27527250"/>
          <a:ext cx="12477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24</xdr:col>
      <xdr:colOff>0</xdr:colOff>
      <xdr:row>138</xdr:row>
      <xdr:rowOff>142875</xdr:rowOff>
    </xdr:from>
    <xdr:to>
      <xdr:col>25</xdr:col>
      <xdr:colOff>228600</xdr:colOff>
      <xdr:row>140</xdr:row>
      <xdr:rowOff>0</xdr:rowOff>
    </xdr:to>
    <xdr:sp macro="" textlink="" fLocksText="0">
      <xdr:nvSpPr>
        <xdr:cNvPr id="10336" name="Text Box 4"/>
        <xdr:cNvSpPr txBox="1">
          <a:spLocks noChangeArrowheads="1"/>
        </xdr:cNvSpPr>
      </xdr:nvSpPr>
      <xdr:spPr bwMode="auto">
        <a:xfrm>
          <a:off x="10829925" y="27527250"/>
          <a:ext cx="5429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27</xdr:col>
      <xdr:colOff>123825</xdr:colOff>
      <xdr:row>138</xdr:row>
      <xdr:rowOff>142875</xdr:rowOff>
    </xdr:from>
    <xdr:to>
      <xdr:col>34</xdr:col>
      <xdr:colOff>285750</xdr:colOff>
      <xdr:row>139</xdr:row>
      <xdr:rowOff>180975</xdr:rowOff>
    </xdr:to>
    <xdr:sp macro="" textlink="" fLocksText="0">
      <xdr:nvSpPr>
        <xdr:cNvPr id="10337" name="Text Box 5"/>
        <xdr:cNvSpPr txBox="1">
          <a:spLocks noChangeArrowheads="1"/>
        </xdr:cNvSpPr>
      </xdr:nvSpPr>
      <xdr:spPr bwMode="auto">
        <a:xfrm>
          <a:off x="11734800" y="27527250"/>
          <a:ext cx="19526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37</xdr:col>
      <xdr:colOff>0</xdr:colOff>
      <xdr:row>138</xdr:row>
      <xdr:rowOff>180975</xdr:rowOff>
    </xdr:from>
    <xdr:to>
      <xdr:col>39</xdr:col>
      <xdr:colOff>66675</xdr:colOff>
      <xdr:row>139</xdr:row>
      <xdr:rowOff>238125</xdr:rowOff>
    </xdr:to>
    <xdr:sp macro="" textlink="" fLocksText="0">
      <xdr:nvSpPr>
        <xdr:cNvPr id="10338" name="Text Box 4"/>
        <xdr:cNvSpPr txBox="1">
          <a:spLocks noChangeArrowheads="1"/>
        </xdr:cNvSpPr>
      </xdr:nvSpPr>
      <xdr:spPr bwMode="auto">
        <a:xfrm>
          <a:off x="14116050" y="27527250"/>
          <a:ext cx="16478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8</xdr:col>
      <xdr:colOff>114300</xdr:colOff>
      <xdr:row>129</xdr:row>
      <xdr:rowOff>38100</xdr:rowOff>
    </xdr:from>
    <xdr:to>
      <xdr:col>24</xdr:col>
      <xdr:colOff>180975</xdr:colOff>
      <xdr:row>130</xdr:row>
      <xdr:rowOff>142875</xdr:rowOff>
    </xdr:to>
    <xdr:sp macro="" textlink="" fLocksText="0">
      <xdr:nvSpPr>
        <xdr:cNvPr id="10339" name="Text Box 1"/>
        <xdr:cNvSpPr txBox="1">
          <a:spLocks noChangeArrowheads="1"/>
        </xdr:cNvSpPr>
      </xdr:nvSpPr>
      <xdr:spPr bwMode="auto">
        <a:xfrm>
          <a:off x="4781550" y="25384125"/>
          <a:ext cx="62293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14</xdr:col>
      <xdr:colOff>213078</xdr:colOff>
      <xdr:row>138</xdr:row>
      <xdr:rowOff>1412</xdr:rowOff>
    </xdr:from>
    <xdr:to>
      <xdr:col>22</xdr:col>
      <xdr:colOff>264583</xdr:colOff>
      <xdr:row>139</xdr:row>
      <xdr:rowOff>236483</xdr:rowOff>
    </xdr:to>
    <xdr:sp macro="" textlink="" fLocksText="0">
      <xdr:nvSpPr>
        <xdr:cNvPr id="28" name="Text Box 2"/>
        <xdr:cNvSpPr txBox="1">
          <a:spLocks noChangeArrowheads="1"/>
        </xdr:cNvSpPr>
      </xdr:nvSpPr>
      <xdr:spPr bwMode="auto">
        <a:xfrm>
          <a:off x="7480653" y="22764750"/>
          <a:ext cx="2880430" cy="23648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ES" sz="1400" b="0" i="0" strike="noStrike">
              <a:solidFill>
                <a:srgbClr val="000000"/>
              </a:solidFill>
              <a:latin typeface="Arial"/>
              <a:cs typeface="Arial"/>
            </a:rPr>
            <a:t>                 </a:t>
          </a:r>
        </a:p>
      </xdr:txBody>
    </xdr:sp>
    <xdr:clientData fLocksWithSheet="0"/>
  </xdr:twoCellAnchor>
  <xdr:twoCellAnchor>
    <xdr:from>
      <xdr:col>19</xdr:col>
      <xdr:colOff>0</xdr:colOff>
      <xdr:row>138</xdr:row>
      <xdr:rowOff>190500</xdr:rowOff>
    </xdr:from>
    <xdr:to>
      <xdr:col>21</xdr:col>
      <xdr:colOff>171450</xdr:colOff>
      <xdr:row>140</xdr:row>
      <xdr:rowOff>95250</xdr:rowOff>
    </xdr:to>
    <xdr:sp macro="" textlink="" fLocksText="0">
      <xdr:nvSpPr>
        <xdr:cNvPr id="10341" name="Text Box 3"/>
        <xdr:cNvSpPr txBox="1">
          <a:spLocks noChangeArrowheads="1"/>
        </xdr:cNvSpPr>
      </xdr:nvSpPr>
      <xdr:spPr bwMode="auto">
        <a:xfrm>
          <a:off x="8667750" y="27527250"/>
          <a:ext cx="12477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24</xdr:col>
      <xdr:colOff>0</xdr:colOff>
      <xdr:row>138</xdr:row>
      <xdr:rowOff>142875</xdr:rowOff>
    </xdr:from>
    <xdr:to>
      <xdr:col>25</xdr:col>
      <xdr:colOff>228600</xdr:colOff>
      <xdr:row>140</xdr:row>
      <xdr:rowOff>0</xdr:rowOff>
    </xdr:to>
    <xdr:sp macro="" textlink="" fLocksText="0">
      <xdr:nvSpPr>
        <xdr:cNvPr id="10342" name="Text Box 4"/>
        <xdr:cNvSpPr txBox="1">
          <a:spLocks noChangeArrowheads="1"/>
        </xdr:cNvSpPr>
      </xdr:nvSpPr>
      <xdr:spPr bwMode="auto">
        <a:xfrm>
          <a:off x="10829925" y="27527250"/>
          <a:ext cx="5429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27</xdr:col>
      <xdr:colOff>123825</xdr:colOff>
      <xdr:row>138</xdr:row>
      <xdr:rowOff>142875</xdr:rowOff>
    </xdr:from>
    <xdr:to>
      <xdr:col>34</xdr:col>
      <xdr:colOff>285750</xdr:colOff>
      <xdr:row>139</xdr:row>
      <xdr:rowOff>180975</xdr:rowOff>
    </xdr:to>
    <xdr:sp macro="" textlink="" fLocksText="0">
      <xdr:nvSpPr>
        <xdr:cNvPr id="10343" name="Text Box 5"/>
        <xdr:cNvSpPr txBox="1">
          <a:spLocks noChangeArrowheads="1"/>
        </xdr:cNvSpPr>
      </xdr:nvSpPr>
      <xdr:spPr bwMode="auto">
        <a:xfrm>
          <a:off x="11734800" y="27527250"/>
          <a:ext cx="19526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37</xdr:col>
      <xdr:colOff>0</xdr:colOff>
      <xdr:row>138</xdr:row>
      <xdr:rowOff>180975</xdr:rowOff>
    </xdr:from>
    <xdr:to>
      <xdr:col>39</xdr:col>
      <xdr:colOff>66675</xdr:colOff>
      <xdr:row>139</xdr:row>
      <xdr:rowOff>238125</xdr:rowOff>
    </xdr:to>
    <xdr:sp macro="" textlink="" fLocksText="0">
      <xdr:nvSpPr>
        <xdr:cNvPr id="10344" name="Text Box 4"/>
        <xdr:cNvSpPr txBox="1">
          <a:spLocks noChangeArrowheads="1"/>
        </xdr:cNvSpPr>
      </xdr:nvSpPr>
      <xdr:spPr bwMode="auto">
        <a:xfrm>
          <a:off x="14116050" y="27527250"/>
          <a:ext cx="16478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8</xdr:col>
      <xdr:colOff>114300</xdr:colOff>
      <xdr:row>128</xdr:row>
      <xdr:rowOff>38100</xdr:rowOff>
    </xdr:from>
    <xdr:to>
      <xdr:col>24</xdr:col>
      <xdr:colOff>180975</xdr:colOff>
      <xdr:row>129</xdr:row>
      <xdr:rowOff>142875</xdr:rowOff>
    </xdr:to>
    <xdr:sp macro="" textlink="" fLocksText="0">
      <xdr:nvSpPr>
        <xdr:cNvPr id="10345" name="Text Box 1"/>
        <xdr:cNvSpPr txBox="1">
          <a:spLocks noChangeArrowheads="1"/>
        </xdr:cNvSpPr>
      </xdr:nvSpPr>
      <xdr:spPr bwMode="auto">
        <a:xfrm>
          <a:off x="4781550" y="25346025"/>
          <a:ext cx="6229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14</xdr:col>
      <xdr:colOff>213078</xdr:colOff>
      <xdr:row>137</xdr:row>
      <xdr:rowOff>1412</xdr:rowOff>
    </xdr:from>
    <xdr:to>
      <xdr:col>22</xdr:col>
      <xdr:colOff>264583</xdr:colOff>
      <xdr:row>138</xdr:row>
      <xdr:rowOff>236483</xdr:rowOff>
    </xdr:to>
    <xdr:sp macro="" textlink="" fLocksText="0">
      <xdr:nvSpPr>
        <xdr:cNvPr id="34" name="Text Box 2"/>
        <xdr:cNvSpPr txBox="1">
          <a:spLocks noChangeArrowheads="1"/>
        </xdr:cNvSpPr>
      </xdr:nvSpPr>
      <xdr:spPr bwMode="auto">
        <a:xfrm>
          <a:off x="7480653" y="22680437"/>
          <a:ext cx="2880430" cy="8431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ES" sz="1400" b="0" i="0" strike="noStrike">
              <a:solidFill>
                <a:srgbClr val="000000"/>
              </a:solidFill>
              <a:latin typeface="Arial"/>
              <a:cs typeface="Arial"/>
            </a:rPr>
            <a:t>                 </a:t>
          </a:r>
        </a:p>
      </xdr:txBody>
    </xdr:sp>
    <xdr:clientData fLocksWithSheet="0"/>
  </xdr:twoCellAnchor>
  <xdr:twoCellAnchor>
    <xdr:from>
      <xdr:col>19</xdr:col>
      <xdr:colOff>0</xdr:colOff>
      <xdr:row>137</xdr:row>
      <xdr:rowOff>190500</xdr:rowOff>
    </xdr:from>
    <xdr:to>
      <xdr:col>21</xdr:col>
      <xdr:colOff>171450</xdr:colOff>
      <xdr:row>139</xdr:row>
      <xdr:rowOff>95250</xdr:rowOff>
    </xdr:to>
    <xdr:sp macro="" textlink="" fLocksText="0">
      <xdr:nvSpPr>
        <xdr:cNvPr id="10347" name="Text Box 3"/>
        <xdr:cNvSpPr txBox="1">
          <a:spLocks noChangeArrowheads="1"/>
        </xdr:cNvSpPr>
      </xdr:nvSpPr>
      <xdr:spPr bwMode="auto">
        <a:xfrm>
          <a:off x="8667750" y="27527250"/>
          <a:ext cx="1247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24</xdr:col>
      <xdr:colOff>0</xdr:colOff>
      <xdr:row>137</xdr:row>
      <xdr:rowOff>142875</xdr:rowOff>
    </xdr:from>
    <xdr:to>
      <xdr:col>25</xdr:col>
      <xdr:colOff>228600</xdr:colOff>
      <xdr:row>139</xdr:row>
      <xdr:rowOff>0</xdr:rowOff>
    </xdr:to>
    <xdr:sp macro="" textlink="" fLocksText="0">
      <xdr:nvSpPr>
        <xdr:cNvPr id="10348" name="Text Box 4"/>
        <xdr:cNvSpPr txBox="1">
          <a:spLocks noChangeArrowheads="1"/>
        </xdr:cNvSpPr>
      </xdr:nvSpPr>
      <xdr:spPr bwMode="auto">
        <a:xfrm>
          <a:off x="10829925" y="27527250"/>
          <a:ext cx="542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27</xdr:col>
      <xdr:colOff>123825</xdr:colOff>
      <xdr:row>137</xdr:row>
      <xdr:rowOff>142875</xdr:rowOff>
    </xdr:from>
    <xdr:to>
      <xdr:col>34</xdr:col>
      <xdr:colOff>285750</xdr:colOff>
      <xdr:row>138</xdr:row>
      <xdr:rowOff>180975</xdr:rowOff>
    </xdr:to>
    <xdr:sp macro="" textlink="" fLocksText="0">
      <xdr:nvSpPr>
        <xdr:cNvPr id="10349" name="Text Box 5"/>
        <xdr:cNvSpPr txBox="1">
          <a:spLocks noChangeArrowheads="1"/>
        </xdr:cNvSpPr>
      </xdr:nvSpPr>
      <xdr:spPr bwMode="auto">
        <a:xfrm>
          <a:off x="11734800" y="27527250"/>
          <a:ext cx="1952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9</xdr:col>
      <xdr:colOff>28575</xdr:colOff>
      <xdr:row>129</xdr:row>
      <xdr:rowOff>47625</xdr:rowOff>
    </xdr:from>
    <xdr:to>
      <xdr:col>29</xdr:col>
      <xdr:colOff>19050</xdr:colOff>
      <xdr:row>130</xdr:row>
      <xdr:rowOff>95250</xdr:rowOff>
    </xdr:to>
    <xdr:sp macro="" textlink="" fLocksText="0">
      <xdr:nvSpPr>
        <xdr:cNvPr id="10350" name="Text Box 1"/>
        <xdr:cNvSpPr txBox="1">
          <a:spLocks noChangeArrowheads="1"/>
        </xdr:cNvSpPr>
      </xdr:nvSpPr>
      <xdr:spPr bwMode="auto">
        <a:xfrm>
          <a:off x="5105400" y="25393650"/>
          <a:ext cx="69056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13</xdr:col>
      <xdr:colOff>19050</xdr:colOff>
      <xdr:row>138</xdr:row>
      <xdr:rowOff>190500</xdr:rowOff>
    </xdr:from>
    <xdr:to>
      <xdr:col>17</xdr:col>
      <xdr:colOff>304800</xdr:colOff>
      <xdr:row>139</xdr:row>
      <xdr:rowOff>228600</xdr:rowOff>
    </xdr:to>
    <xdr:sp macro="" textlink="" fLocksText="0">
      <xdr:nvSpPr>
        <xdr:cNvPr id="39" name="Text Box 2"/>
        <xdr:cNvSpPr txBox="1">
          <a:spLocks noChangeArrowheads="1"/>
        </xdr:cNvSpPr>
      </xdr:nvSpPr>
      <xdr:spPr bwMode="auto">
        <a:xfrm>
          <a:off x="6819900" y="22764750"/>
          <a:ext cx="1657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ES" sz="1400" b="0" i="0" strike="noStrike">
              <a:solidFill>
                <a:srgbClr val="000000"/>
              </a:solidFill>
              <a:latin typeface="Arial"/>
              <a:cs typeface="Arial"/>
            </a:rPr>
            <a:t>                  </a:t>
          </a:r>
        </a:p>
      </xdr:txBody>
    </xdr:sp>
    <xdr:clientData fLocksWithSheet="0"/>
  </xdr:twoCellAnchor>
  <xdr:twoCellAnchor>
    <xdr:from>
      <xdr:col>19</xdr:col>
      <xdr:colOff>0</xdr:colOff>
      <xdr:row>138</xdr:row>
      <xdr:rowOff>190500</xdr:rowOff>
    </xdr:from>
    <xdr:to>
      <xdr:col>21</xdr:col>
      <xdr:colOff>171450</xdr:colOff>
      <xdr:row>140</xdr:row>
      <xdr:rowOff>95250</xdr:rowOff>
    </xdr:to>
    <xdr:sp macro="" textlink="" fLocksText="0">
      <xdr:nvSpPr>
        <xdr:cNvPr id="10352" name="Text Box 3"/>
        <xdr:cNvSpPr txBox="1">
          <a:spLocks noChangeArrowheads="1"/>
        </xdr:cNvSpPr>
      </xdr:nvSpPr>
      <xdr:spPr bwMode="auto">
        <a:xfrm>
          <a:off x="8667750" y="27527250"/>
          <a:ext cx="12477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22</xdr:col>
      <xdr:colOff>0</xdr:colOff>
      <xdr:row>138</xdr:row>
      <xdr:rowOff>228600</xdr:rowOff>
    </xdr:from>
    <xdr:to>
      <xdr:col>25</xdr:col>
      <xdr:colOff>228600</xdr:colOff>
      <xdr:row>140</xdr:row>
      <xdr:rowOff>57150</xdr:rowOff>
    </xdr:to>
    <xdr:sp macro="" textlink="" fLocksText="0">
      <xdr:nvSpPr>
        <xdr:cNvPr id="10353" name="Text Box 4"/>
        <xdr:cNvSpPr txBox="1">
          <a:spLocks noChangeArrowheads="1"/>
        </xdr:cNvSpPr>
      </xdr:nvSpPr>
      <xdr:spPr bwMode="auto">
        <a:xfrm>
          <a:off x="10334625" y="27527250"/>
          <a:ext cx="10382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26</xdr:col>
      <xdr:colOff>209550</xdr:colOff>
      <xdr:row>138</xdr:row>
      <xdr:rowOff>190500</xdr:rowOff>
    </xdr:from>
    <xdr:to>
      <xdr:col>32</xdr:col>
      <xdr:colOff>57150</xdr:colOff>
      <xdr:row>140</xdr:row>
      <xdr:rowOff>19050</xdr:rowOff>
    </xdr:to>
    <xdr:sp macro="" textlink="" fLocksText="0">
      <xdr:nvSpPr>
        <xdr:cNvPr id="10354" name="Text Box 5"/>
        <xdr:cNvSpPr txBox="1">
          <a:spLocks noChangeArrowheads="1"/>
        </xdr:cNvSpPr>
      </xdr:nvSpPr>
      <xdr:spPr bwMode="auto">
        <a:xfrm>
          <a:off x="11610975" y="27527250"/>
          <a:ext cx="13811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8</xdr:col>
      <xdr:colOff>114300</xdr:colOff>
      <xdr:row>129</xdr:row>
      <xdr:rowOff>38100</xdr:rowOff>
    </xdr:from>
    <xdr:to>
      <xdr:col>24</xdr:col>
      <xdr:colOff>180975</xdr:colOff>
      <xdr:row>130</xdr:row>
      <xdr:rowOff>142875</xdr:rowOff>
    </xdr:to>
    <xdr:sp macro="" textlink="" fLocksText="0">
      <xdr:nvSpPr>
        <xdr:cNvPr id="10355" name="Text Box 1"/>
        <xdr:cNvSpPr txBox="1">
          <a:spLocks noChangeArrowheads="1"/>
        </xdr:cNvSpPr>
      </xdr:nvSpPr>
      <xdr:spPr bwMode="auto">
        <a:xfrm>
          <a:off x="4781550" y="25384125"/>
          <a:ext cx="62293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14</xdr:col>
      <xdr:colOff>213078</xdr:colOff>
      <xdr:row>138</xdr:row>
      <xdr:rowOff>1412</xdr:rowOff>
    </xdr:from>
    <xdr:to>
      <xdr:col>22</xdr:col>
      <xdr:colOff>264583</xdr:colOff>
      <xdr:row>139</xdr:row>
      <xdr:rowOff>236483</xdr:rowOff>
    </xdr:to>
    <xdr:sp macro="" textlink="" fLocksText="0">
      <xdr:nvSpPr>
        <xdr:cNvPr id="44" name="Text Box 2"/>
        <xdr:cNvSpPr txBox="1">
          <a:spLocks noChangeArrowheads="1"/>
        </xdr:cNvSpPr>
      </xdr:nvSpPr>
      <xdr:spPr bwMode="auto">
        <a:xfrm>
          <a:off x="7480653" y="22764750"/>
          <a:ext cx="2880430" cy="23648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ES" sz="1400" b="0" i="0" strike="noStrike">
              <a:solidFill>
                <a:srgbClr val="000000"/>
              </a:solidFill>
              <a:latin typeface="Arial"/>
              <a:cs typeface="Arial"/>
            </a:rPr>
            <a:t>                 </a:t>
          </a:r>
        </a:p>
      </xdr:txBody>
    </xdr:sp>
    <xdr:clientData fLocksWithSheet="0"/>
  </xdr:twoCellAnchor>
  <xdr:twoCellAnchor>
    <xdr:from>
      <xdr:col>19</xdr:col>
      <xdr:colOff>0</xdr:colOff>
      <xdr:row>138</xdr:row>
      <xdr:rowOff>190500</xdr:rowOff>
    </xdr:from>
    <xdr:to>
      <xdr:col>21</xdr:col>
      <xdr:colOff>171450</xdr:colOff>
      <xdr:row>140</xdr:row>
      <xdr:rowOff>95250</xdr:rowOff>
    </xdr:to>
    <xdr:sp macro="" textlink="" fLocksText="0">
      <xdr:nvSpPr>
        <xdr:cNvPr id="10357" name="Text Box 3"/>
        <xdr:cNvSpPr txBox="1">
          <a:spLocks noChangeArrowheads="1"/>
        </xdr:cNvSpPr>
      </xdr:nvSpPr>
      <xdr:spPr bwMode="auto">
        <a:xfrm>
          <a:off x="8667750" y="27527250"/>
          <a:ext cx="12477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24</xdr:col>
      <xdr:colOff>0</xdr:colOff>
      <xdr:row>138</xdr:row>
      <xdr:rowOff>142875</xdr:rowOff>
    </xdr:from>
    <xdr:to>
      <xdr:col>25</xdr:col>
      <xdr:colOff>228600</xdr:colOff>
      <xdr:row>140</xdr:row>
      <xdr:rowOff>0</xdr:rowOff>
    </xdr:to>
    <xdr:sp macro="" textlink="" fLocksText="0">
      <xdr:nvSpPr>
        <xdr:cNvPr id="10358" name="Text Box 4"/>
        <xdr:cNvSpPr txBox="1">
          <a:spLocks noChangeArrowheads="1"/>
        </xdr:cNvSpPr>
      </xdr:nvSpPr>
      <xdr:spPr bwMode="auto">
        <a:xfrm>
          <a:off x="10829925" y="27527250"/>
          <a:ext cx="5429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27</xdr:col>
      <xdr:colOff>123825</xdr:colOff>
      <xdr:row>138</xdr:row>
      <xdr:rowOff>142875</xdr:rowOff>
    </xdr:from>
    <xdr:to>
      <xdr:col>34</xdr:col>
      <xdr:colOff>285750</xdr:colOff>
      <xdr:row>139</xdr:row>
      <xdr:rowOff>180975</xdr:rowOff>
    </xdr:to>
    <xdr:sp macro="" textlink="" fLocksText="0">
      <xdr:nvSpPr>
        <xdr:cNvPr id="10359" name="Text Box 5"/>
        <xdr:cNvSpPr txBox="1">
          <a:spLocks noChangeArrowheads="1"/>
        </xdr:cNvSpPr>
      </xdr:nvSpPr>
      <xdr:spPr bwMode="auto">
        <a:xfrm>
          <a:off x="11734800" y="27527250"/>
          <a:ext cx="19526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37</xdr:col>
      <xdr:colOff>0</xdr:colOff>
      <xdr:row>138</xdr:row>
      <xdr:rowOff>180975</xdr:rowOff>
    </xdr:from>
    <xdr:to>
      <xdr:col>39</xdr:col>
      <xdr:colOff>66675</xdr:colOff>
      <xdr:row>139</xdr:row>
      <xdr:rowOff>238125</xdr:rowOff>
    </xdr:to>
    <xdr:sp macro="" textlink="" fLocksText="0">
      <xdr:nvSpPr>
        <xdr:cNvPr id="10360" name="Text Box 4"/>
        <xdr:cNvSpPr txBox="1">
          <a:spLocks noChangeArrowheads="1"/>
        </xdr:cNvSpPr>
      </xdr:nvSpPr>
      <xdr:spPr bwMode="auto">
        <a:xfrm>
          <a:off x="14116050" y="27527250"/>
          <a:ext cx="16478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8</xdr:col>
      <xdr:colOff>114300</xdr:colOff>
      <xdr:row>129</xdr:row>
      <xdr:rowOff>38100</xdr:rowOff>
    </xdr:from>
    <xdr:to>
      <xdr:col>24</xdr:col>
      <xdr:colOff>180975</xdr:colOff>
      <xdr:row>130</xdr:row>
      <xdr:rowOff>142875</xdr:rowOff>
    </xdr:to>
    <xdr:sp macro="" textlink="" fLocksText="0">
      <xdr:nvSpPr>
        <xdr:cNvPr id="10361" name="Text Box 1"/>
        <xdr:cNvSpPr txBox="1">
          <a:spLocks noChangeArrowheads="1"/>
        </xdr:cNvSpPr>
      </xdr:nvSpPr>
      <xdr:spPr bwMode="auto">
        <a:xfrm>
          <a:off x="4781550" y="25384125"/>
          <a:ext cx="62293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14</xdr:col>
      <xdr:colOff>213078</xdr:colOff>
      <xdr:row>138</xdr:row>
      <xdr:rowOff>1412</xdr:rowOff>
    </xdr:from>
    <xdr:to>
      <xdr:col>22</xdr:col>
      <xdr:colOff>264583</xdr:colOff>
      <xdr:row>139</xdr:row>
      <xdr:rowOff>236483</xdr:rowOff>
    </xdr:to>
    <xdr:sp macro="" textlink="" fLocksText="0">
      <xdr:nvSpPr>
        <xdr:cNvPr id="50" name="Text Box 2"/>
        <xdr:cNvSpPr txBox="1">
          <a:spLocks noChangeArrowheads="1"/>
        </xdr:cNvSpPr>
      </xdr:nvSpPr>
      <xdr:spPr bwMode="auto">
        <a:xfrm>
          <a:off x="7480653" y="22764750"/>
          <a:ext cx="2880430" cy="23648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ES" sz="1400" b="0" i="0" strike="noStrike">
              <a:solidFill>
                <a:srgbClr val="000000"/>
              </a:solidFill>
              <a:latin typeface="Arial"/>
              <a:cs typeface="Arial"/>
            </a:rPr>
            <a:t>                 </a:t>
          </a:r>
        </a:p>
      </xdr:txBody>
    </xdr:sp>
    <xdr:clientData fLocksWithSheet="0"/>
  </xdr:twoCellAnchor>
  <xdr:twoCellAnchor>
    <xdr:from>
      <xdr:col>19</xdr:col>
      <xdr:colOff>0</xdr:colOff>
      <xdr:row>138</xdr:row>
      <xdr:rowOff>190500</xdr:rowOff>
    </xdr:from>
    <xdr:to>
      <xdr:col>21</xdr:col>
      <xdr:colOff>171450</xdr:colOff>
      <xdr:row>140</xdr:row>
      <xdr:rowOff>95250</xdr:rowOff>
    </xdr:to>
    <xdr:sp macro="" textlink="" fLocksText="0">
      <xdr:nvSpPr>
        <xdr:cNvPr id="10363" name="Text Box 3"/>
        <xdr:cNvSpPr txBox="1">
          <a:spLocks noChangeArrowheads="1"/>
        </xdr:cNvSpPr>
      </xdr:nvSpPr>
      <xdr:spPr bwMode="auto">
        <a:xfrm>
          <a:off x="8667750" y="27527250"/>
          <a:ext cx="12477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24</xdr:col>
      <xdr:colOff>0</xdr:colOff>
      <xdr:row>138</xdr:row>
      <xdr:rowOff>142875</xdr:rowOff>
    </xdr:from>
    <xdr:to>
      <xdr:col>25</xdr:col>
      <xdr:colOff>228600</xdr:colOff>
      <xdr:row>140</xdr:row>
      <xdr:rowOff>0</xdr:rowOff>
    </xdr:to>
    <xdr:sp macro="" textlink="" fLocksText="0">
      <xdr:nvSpPr>
        <xdr:cNvPr id="10364" name="Text Box 4"/>
        <xdr:cNvSpPr txBox="1">
          <a:spLocks noChangeArrowheads="1"/>
        </xdr:cNvSpPr>
      </xdr:nvSpPr>
      <xdr:spPr bwMode="auto">
        <a:xfrm>
          <a:off x="10829925" y="27527250"/>
          <a:ext cx="5429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27</xdr:col>
      <xdr:colOff>123825</xdr:colOff>
      <xdr:row>138</xdr:row>
      <xdr:rowOff>142875</xdr:rowOff>
    </xdr:from>
    <xdr:to>
      <xdr:col>34</xdr:col>
      <xdr:colOff>285750</xdr:colOff>
      <xdr:row>139</xdr:row>
      <xdr:rowOff>180975</xdr:rowOff>
    </xdr:to>
    <xdr:sp macro="" textlink="" fLocksText="0">
      <xdr:nvSpPr>
        <xdr:cNvPr id="10365" name="Text Box 5"/>
        <xdr:cNvSpPr txBox="1">
          <a:spLocks noChangeArrowheads="1"/>
        </xdr:cNvSpPr>
      </xdr:nvSpPr>
      <xdr:spPr bwMode="auto">
        <a:xfrm>
          <a:off x="11734800" y="27527250"/>
          <a:ext cx="19526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37</xdr:col>
      <xdr:colOff>0</xdr:colOff>
      <xdr:row>138</xdr:row>
      <xdr:rowOff>180975</xdr:rowOff>
    </xdr:from>
    <xdr:to>
      <xdr:col>39</xdr:col>
      <xdr:colOff>66675</xdr:colOff>
      <xdr:row>139</xdr:row>
      <xdr:rowOff>238125</xdr:rowOff>
    </xdr:to>
    <xdr:sp macro="" textlink="" fLocksText="0">
      <xdr:nvSpPr>
        <xdr:cNvPr id="10366" name="Text Box 4"/>
        <xdr:cNvSpPr txBox="1">
          <a:spLocks noChangeArrowheads="1"/>
        </xdr:cNvSpPr>
      </xdr:nvSpPr>
      <xdr:spPr bwMode="auto">
        <a:xfrm>
          <a:off x="14116050" y="27527250"/>
          <a:ext cx="16478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8</xdr:col>
      <xdr:colOff>114300</xdr:colOff>
      <xdr:row>129</xdr:row>
      <xdr:rowOff>38100</xdr:rowOff>
    </xdr:from>
    <xdr:to>
      <xdr:col>24</xdr:col>
      <xdr:colOff>180975</xdr:colOff>
      <xdr:row>130</xdr:row>
      <xdr:rowOff>142875</xdr:rowOff>
    </xdr:to>
    <xdr:sp macro="" textlink="" fLocksText="0">
      <xdr:nvSpPr>
        <xdr:cNvPr id="10367" name="Text Box 1"/>
        <xdr:cNvSpPr txBox="1">
          <a:spLocks noChangeArrowheads="1"/>
        </xdr:cNvSpPr>
      </xdr:nvSpPr>
      <xdr:spPr bwMode="auto">
        <a:xfrm>
          <a:off x="4781550" y="25384125"/>
          <a:ext cx="62293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19</xdr:col>
      <xdr:colOff>0</xdr:colOff>
      <xdr:row>138</xdr:row>
      <xdr:rowOff>190500</xdr:rowOff>
    </xdr:from>
    <xdr:to>
      <xdr:col>21</xdr:col>
      <xdr:colOff>171450</xdr:colOff>
      <xdr:row>140</xdr:row>
      <xdr:rowOff>95250</xdr:rowOff>
    </xdr:to>
    <xdr:sp macro="" textlink="" fLocksText="0">
      <xdr:nvSpPr>
        <xdr:cNvPr id="10368" name="Text Box 3"/>
        <xdr:cNvSpPr txBox="1">
          <a:spLocks noChangeArrowheads="1"/>
        </xdr:cNvSpPr>
      </xdr:nvSpPr>
      <xdr:spPr bwMode="auto">
        <a:xfrm>
          <a:off x="8667750" y="27527250"/>
          <a:ext cx="12477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24</xdr:col>
      <xdr:colOff>0</xdr:colOff>
      <xdr:row>138</xdr:row>
      <xdr:rowOff>142875</xdr:rowOff>
    </xdr:from>
    <xdr:to>
      <xdr:col>25</xdr:col>
      <xdr:colOff>228600</xdr:colOff>
      <xdr:row>140</xdr:row>
      <xdr:rowOff>0</xdr:rowOff>
    </xdr:to>
    <xdr:sp macro="" textlink="" fLocksText="0">
      <xdr:nvSpPr>
        <xdr:cNvPr id="10369" name="Text Box 4"/>
        <xdr:cNvSpPr txBox="1">
          <a:spLocks noChangeArrowheads="1"/>
        </xdr:cNvSpPr>
      </xdr:nvSpPr>
      <xdr:spPr bwMode="auto">
        <a:xfrm>
          <a:off x="10829925" y="27527250"/>
          <a:ext cx="5429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27</xdr:col>
      <xdr:colOff>123825</xdr:colOff>
      <xdr:row>138</xdr:row>
      <xdr:rowOff>142875</xdr:rowOff>
    </xdr:from>
    <xdr:to>
      <xdr:col>34</xdr:col>
      <xdr:colOff>285750</xdr:colOff>
      <xdr:row>139</xdr:row>
      <xdr:rowOff>180975</xdr:rowOff>
    </xdr:to>
    <xdr:sp macro="" textlink="" fLocksText="0">
      <xdr:nvSpPr>
        <xdr:cNvPr id="10370" name="Text Box 5"/>
        <xdr:cNvSpPr txBox="1">
          <a:spLocks noChangeArrowheads="1"/>
        </xdr:cNvSpPr>
      </xdr:nvSpPr>
      <xdr:spPr bwMode="auto">
        <a:xfrm>
          <a:off x="11734800" y="27527250"/>
          <a:ext cx="19526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37</xdr:col>
      <xdr:colOff>0</xdr:colOff>
      <xdr:row>138</xdr:row>
      <xdr:rowOff>180975</xdr:rowOff>
    </xdr:from>
    <xdr:to>
      <xdr:col>39</xdr:col>
      <xdr:colOff>66675</xdr:colOff>
      <xdr:row>139</xdr:row>
      <xdr:rowOff>238125</xdr:rowOff>
    </xdr:to>
    <xdr:sp macro="" textlink="" fLocksText="0">
      <xdr:nvSpPr>
        <xdr:cNvPr id="10371" name="Text Box 4"/>
        <xdr:cNvSpPr txBox="1">
          <a:spLocks noChangeArrowheads="1"/>
        </xdr:cNvSpPr>
      </xdr:nvSpPr>
      <xdr:spPr bwMode="auto">
        <a:xfrm>
          <a:off x="14116050" y="27527250"/>
          <a:ext cx="16478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8</xdr:col>
      <xdr:colOff>114300</xdr:colOff>
      <xdr:row>128</xdr:row>
      <xdr:rowOff>38100</xdr:rowOff>
    </xdr:from>
    <xdr:to>
      <xdr:col>24</xdr:col>
      <xdr:colOff>180975</xdr:colOff>
      <xdr:row>129</xdr:row>
      <xdr:rowOff>142875</xdr:rowOff>
    </xdr:to>
    <xdr:sp macro="" textlink="" fLocksText="0">
      <xdr:nvSpPr>
        <xdr:cNvPr id="10372" name="Text Box 1"/>
        <xdr:cNvSpPr txBox="1">
          <a:spLocks noChangeArrowheads="1"/>
        </xdr:cNvSpPr>
      </xdr:nvSpPr>
      <xdr:spPr bwMode="auto">
        <a:xfrm>
          <a:off x="4781550" y="25346025"/>
          <a:ext cx="6229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14</xdr:col>
      <xdr:colOff>213078</xdr:colOff>
      <xdr:row>137</xdr:row>
      <xdr:rowOff>1412</xdr:rowOff>
    </xdr:from>
    <xdr:to>
      <xdr:col>22</xdr:col>
      <xdr:colOff>264583</xdr:colOff>
      <xdr:row>138</xdr:row>
      <xdr:rowOff>236483</xdr:rowOff>
    </xdr:to>
    <xdr:sp macro="" textlink="" fLocksText="0">
      <xdr:nvSpPr>
        <xdr:cNvPr id="61" name="Text Box 2"/>
        <xdr:cNvSpPr txBox="1">
          <a:spLocks noChangeArrowheads="1"/>
        </xdr:cNvSpPr>
      </xdr:nvSpPr>
      <xdr:spPr bwMode="auto">
        <a:xfrm>
          <a:off x="7480653" y="22680437"/>
          <a:ext cx="2880430" cy="8431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ES" sz="1400" b="0" i="0" strike="noStrike">
              <a:solidFill>
                <a:srgbClr val="000000"/>
              </a:solidFill>
              <a:latin typeface="Arial"/>
              <a:cs typeface="Arial"/>
            </a:rPr>
            <a:t>                 </a:t>
          </a:r>
        </a:p>
      </xdr:txBody>
    </xdr:sp>
    <xdr:clientData fLocksWithSheet="0"/>
  </xdr:twoCellAnchor>
  <xdr:twoCellAnchor>
    <xdr:from>
      <xdr:col>19</xdr:col>
      <xdr:colOff>0</xdr:colOff>
      <xdr:row>137</xdr:row>
      <xdr:rowOff>190500</xdr:rowOff>
    </xdr:from>
    <xdr:to>
      <xdr:col>21</xdr:col>
      <xdr:colOff>171450</xdr:colOff>
      <xdr:row>139</xdr:row>
      <xdr:rowOff>95250</xdr:rowOff>
    </xdr:to>
    <xdr:sp macro="" textlink="" fLocksText="0">
      <xdr:nvSpPr>
        <xdr:cNvPr id="10374" name="Text Box 3"/>
        <xdr:cNvSpPr txBox="1">
          <a:spLocks noChangeArrowheads="1"/>
        </xdr:cNvSpPr>
      </xdr:nvSpPr>
      <xdr:spPr bwMode="auto">
        <a:xfrm>
          <a:off x="8667750" y="27527250"/>
          <a:ext cx="1247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24</xdr:col>
      <xdr:colOff>0</xdr:colOff>
      <xdr:row>137</xdr:row>
      <xdr:rowOff>142875</xdr:rowOff>
    </xdr:from>
    <xdr:to>
      <xdr:col>25</xdr:col>
      <xdr:colOff>228600</xdr:colOff>
      <xdr:row>139</xdr:row>
      <xdr:rowOff>0</xdr:rowOff>
    </xdr:to>
    <xdr:sp macro="" textlink="" fLocksText="0">
      <xdr:nvSpPr>
        <xdr:cNvPr id="10375" name="Text Box 4"/>
        <xdr:cNvSpPr txBox="1">
          <a:spLocks noChangeArrowheads="1"/>
        </xdr:cNvSpPr>
      </xdr:nvSpPr>
      <xdr:spPr bwMode="auto">
        <a:xfrm>
          <a:off x="10829925" y="27527250"/>
          <a:ext cx="542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27</xdr:col>
      <xdr:colOff>123825</xdr:colOff>
      <xdr:row>137</xdr:row>
      <xdr:rowOff>142875</xdr:rowOff>
    </xdr:from>
    <xdr:to>
      <xdr:col>34</xdr:col>
      <xdr:colOff>285750</xdr:colOff>
      <xdr:row>138</xdr:row>
      <xdr:rowOff>180975</xdr:rowOff>
    </xdr:to>
    <xdr:sp macro="" textlink="" fLocksText="0">
      <xdr:nvSpPr>
        <xdr:cNvPr id="10376" name="Text Box 5"/>
        <xdr:cNvSpPr txBox="1">
          <a:spLocks noChangeArrowheads="1"/>
        </xdr:cNvSpPr>
      </xdr:nvSpPr>
      <xdr:spPr bwMode="auto">
        <a:xfrm>
          <a:off x="11734800" y="27527250"/>
          <a:ext cx="1952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9</xdr:col>
      <xdr:colOff>28575</xdr:colOff>
      <xdr:row>129</xdr:row>
      <xdr:rowOff>47625</xdr:rowOff>
    </xdr:from>
    <xdr:to>
      <xdr:col>29</xdr:col>
      <xdr:colOff>19050</xdr:colOff>
      <xdr:row>130</xdr:row>
      <xdr:rowOff>95250</xdr:rowOff>
    </xdr:to>
    <xdr:sp macro="" textlink="" fLocksText="0">
      <xdr:nvSpPr>
        <xdr:cNvPr id="10377" name="Text Box 1"/>
        <xdr:cNvSpPr txBox="1">
          <a:spLocks noChangeArrowheads="1"/>
        </xdr:cNvSpPr>
      </xdr:nvSpPr>
      <xdr:spPr bwMode="auto">
        <a:xfrm>
          <a:off x="5105400" y="25393650"/>
          <a:ext cx="69056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7</xdr:col>
      <xdr:colOff>114300</xdr:colOff>
      <xdr:row>129</xdr:row>
      <xdr:rowOff>38100</xdr:rowOff>
    </xdr:from>
    <xdr:to>
      <xdr:col>23</xdr:col>
      <xdr:colOff>180975</xdr:colOff>
      <xdr:row>130</xdr:row>
      <xdr:rowOff>142875</xdr:rowOff>
    </xdr:to>
    <xdr:sp macro="" textlink="" fLocksText="0">
      <xdr:nvSpPr>
        <xdr:cNvPr id="10378" name="Text Box 1"/>
        <xdr:cNvSpPr txBox="1">
          <a:spLocks noChangeArrowheads="1"/>
        </xdr:cNvSpPr>
      </xdr:nvSpPr>
      <xdr:spPr bwMode="auto">
        <a:xfrm>
          <a:off x="4391025" y="25384125"/>
          <a:ext cx="63150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13</xdr:col>
      <xdr:colOff>213078</xdr:colOff>
      <xdr:row>138</xdr:row>
      <xdr:rowOff>1412</xdr:rowOff>
    </xdr:from>
    <xdr:to>
      <xdr:col>21</xdr:col>
      <xdr:colOff>264583</xdr:colOff>
      <xdr:row>139</xdr:row>
      <xdr:rowOff>236483</xdr:rowOff>
    </xdr:to>
    <xdr:sp macro="" textlink="" fLocksText="0">
      <xdr:nvSpPr>
        <xdr:cNvPr id="67" name="Text Box 2"/>
        <xdr:cNvSpPr txBox="1">
          <a:spLocks noChangeArrowheads="1"/>
        </xdr:cNvSpPr>
      </xdr:nvSpPr>
      <xdr:spPr bwMode="auto">
        <a:xfrm>
          <a:off x="7013928" y="22764750"/>
          <a:ext cx="2832805" cy="23648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ES" sz="1400" b="0" i="0" strike="noStrike">
              <a:solidFill>
                <a:srgbClr val="000000"/>
              </a:solidFill>
              <a:latin typeface="Arial"/>
              <a:cs typeface="Arial"/>
            </a:rPr>
            <a:t>                 </a:t>
          </a:r>
        </a:p>
      </xdr:txBody>
    </xdr:sp>
    <xdr:clientData fLocksWithSheet="0"/>
  </xdr:twoCellAnchor>
  <xdr:twoCellAnchor>
    <xdr:from>
      <xdr:col>18</xdr:col>
      <xdr:colOff>0</xdr:colOff>
      <xdr:row>138</xdr:row>
      <xdr:rowOff>190500</xdr:rowOff>
    </xdr:from>
    <xdr:to>
      <xdr:col>20</xdr:col>
      <xdr:colOff>171450</xdr:colOff>
      <xdr:row>140</xdr:row>
      <xdr:rowOff>95250</xdr:rowOff>
    </xdr:to>
    <xdr:sp macro="" textlink="" fLocksText="0">
      <xdr:nvSpPr>
        <xdr:cNvPr id="10380" name="Text Box 3"/>
        <xdr:cNvSpPr txBox="1">
          <a:spLocks noChangeArrowheads="1"/>
        </xdr:cNvSpPr>
      </xdr:nvSpPr>
      <xdr:spPr bwMode="auto">
        <a:xfrm>
          <a:off x="8477250" y="27527250"/>
          <a:ext cx="10287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23</xdr:col>
      <xdr:colOff>0</xdr:colOff>
      <xdr:row>138</xdr:row>
      <xdr:rowOff>142875</xdr:rowOff>
    </xdr:from>
    <xdr:to>
      <xdr:col>24</xdr:col>
      <xdr:colOff>228600</xdr:colOff>
      <xdr:row>140</xdr:row>
      <xdr:rowOff>0</xdr:rowOff>
    </xdr:to>
    <xdr:sp macro="" textlink="" fLocksText="0">
      <xdr:nvSpPr>
        <xdr:cNvPr id="10381" name="Text Box 4"/>
        <xdr:cNvSpPr txBox="1">
          <a:spLocks noChangeArrowheads="1"/>
        </xdr:cNvSpPr>
      </xdr:nvSpPr>
      <xdr:spPr bwMode="auto">
        <a:xfrm>
          <a:off x="10525125" y="27527250"/>
          <a:ext cx="5334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26</xdr:col>
      <xdr:colOff>123825</xdr:colOff>
      <xdr:row>138</xdr:row>
      <xdr:rowOff>142875</xdr:rowOff>
    </xdr:from>
    <xdr:to>
      <xdr:col>33</xdr:col>
      <xdr:colOff>285750</xdr:colOff>
      <xdr:row>139</xdr:row>
      <xdr:rowOff>180975</xdr:rowOff>
    </xdr:to>
    <xdr:sp macro="" textlink="" fLocksText="0">
      <xdr:nvSpPr>
        <xdr:cNvPr id="10382" name="Text Box 5"/>
        <xdr:cNvSpPr txBox="1">
          <a:spLocks noChangeArrowheads="1"/>
        </xdr:cNvSpPr>
      </xdr:nvSpPr>
      <xdr:spPr bwMode="auto">
        <a:xfrm>
          <a:off x="11544300" y="27527250"/>
          <a:ext cx="18669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36</xdr:col>
      <xdr:colOff>0</xdr:colOff>
      <xdr:row>138</xdr:row>
      <xdr:rowOff>180975</xdr:rowOff>
    </xdr:from>
    <xdr:to>
      <xdr:col>38</xdr:col>
      <xdr:colOff>66675</xdr:colOff>
      <xdr:row>139</xdr:row>
      <xdr:rowOff>238125</xdr:rowOff>
    </xdr:to>
    <xdr:sp macro="" textlink="" fLocksText="0">
      <xdr:nvSpPr>
        <xdr:cNvPr id="10383" name="Text Box 4"/>
        <xdr:cNvSpPr txBox="1">
          <a:spLocks noChangeArrowheads="1"/>
        </xdr:cNvSpPr>
      </xdr:nvSpPr>
      <xdr:spPr bwMode="auto">
        <a:xfrm>
          <a:off x="13877925" y="27527250"/>
          <a:ext cx="9715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12</xdr:col>
      <xdr:colOff>19050</xdr:colOff>
      <xdr:row>138</xdr:row>
      <xdr:rowOff>190500</xdr:rowOff>
    </xdr:from>
    <xdr:to>
      <xdr:col>16</xdr:col>
      <xdr:colOff>304800</xdr:colOff>
      <xdr:row>139</xdr:row>
      <xdr:rowOff>228600</xdr:rowOff>
    </xdr:to>
    <xdr:sp macro="" textlink="" fLocksText="0">
      <xdr:nvSpPr>
        <xdr:cNvPr id="72" name="Text Box 2"/>
        <xdr:cNvSpPr txBox="1">
          <a:spLocks noChangeArrowheads="1"/>
        </xdr:cNvSpPr>
      </xdr:nvSpPr>
      <xdr:spPr bwMode="auto">
        <a:xfrm>
          <a:off x="6524625" y="22764750"/>
          <a:ext cx="1609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ES" sz="1400" b="0" i="0" strike="noStrike">
              <a:solidFill>
                <a:srgbClr val="000000"/>
              </a:solidFill>
              <a:latin typeface="Arial"/>
              <a:cs typeface="Arial"/>
            </a:rPr>
            <a:t>                  </a:t>
          </a:r>
        </a:p>
      </xdr:txBody>
    </xdr:sp>
    <xdr:clientData fLocksWithSheet="0"/>
  </xdr:twoCellAnchor>
  <xdr:twoCellAnchor>
    <xdr:from>
      <xdr:col>18</xdr:col>
      <xdr:colOff>0</xdr:colOff>
      <xdr:row>138</xdr:row>
      <xdr:rowOff>190500</xdr:rowOff>
    </xdr:from>
    <xdr:to>
      <xdr:col>20</xdr:col>
      <xdr:colOff>171450</xdr:colOff>
      <xdr:row>140</xdr:row>
      <xdr:rowOff>95250</xdr:rowOff>
    </xdr:to>
    <xdr:sp macro="" textlink="" fLocksText="0">
      <xdr:nvSpPr>
        <xdr:cNvPr id="10385" name="Text Box 3"/>
        <xdr:cNvSpPr txBox="1">
          <a:spLocks noChangeArrowheads="1"/>
        </xdr:cNvSpPr>
      </xdr:nvSpPr>
      <xdr:spPr bwMode="auto">
        <a:xfrm>
          <a:off x="8477250" y="27527250"/>
          <a:ext cx="10287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21</xdr:col>
      <xdr:colOff>0</xdr:colOff>
      <xdr:row>138</xdr:row>
      <xdr:rowOff>228600</xdr:rowOff>
    </xdr:from>
    <xdr:to>
      <xdr:col>24</xdr:col>
      <xdr:colOff>228600</xdr:colOff>
      <xdr:row>140</xdr:row>
      <xdr:rowOff>57150</xdr:rowOff>
    </xdr:to>
    <xdr:sp macro="" textlink="" fLocksText="0">
      <xdr:nvSpPr>
        <xdr:cNvPr id="10386" name="Text Box 4"/>
        <xdr:cNvSpPr txBox="1">
          <a:spLocks noChangeArrowheads="1"/>
        </xdr:cNvSpPr>
      </xdr:nvSpPr>
      <xdr:spPr bwMode="auto">
        <a:xfrm>
          <a:off x="9744075" y="27527250"/>
          <a:ext cx="13144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25</xdr:col>
      <xdr:colOff>209550</xdr:colOff>
      <xdr:row>138</xdr:row>
      <xdr:rowOff>190500</xdr:rowOff>
    </xdr:from>
    <xdr:to>
      <xdr:col>31</xdr:col>
      <xdr:colOff>57150</xdr:colOff>
      <xdr:row>140</xdr:row>
      <xdr:rowOff>19050</xdr:rowOff>
    </xdr:to>
    <xdr:sp macro="" textlink="" fLocksText="0">
      <xdr:nvSpPr>
        <xdr:cNvPr id="10387" name="Text Box 5"/>
        <xdr:cNvSpPr txBox="1">
          <a:spLocks noChangeArrowheads="1"/>
        </xdr:cNvSpPr>
      </xdr:nvSpPr>
      <xdr:spPr bwMode="auto">
        <a:xfrm>
          <a:off x="11353800" y="27527250"/>
          <a:ext cx="13335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7</xdr:col>
      <xdr:colOff>114300</xdr:colOff>
      <xdr:row>129</xdr:row>
      <xdr:rowOff>38100</xdr:rowOff>
    </xdr:from>
    <xdr:to>
      <xdr:col>23</xdr:col>
      <xdr:colOff>180975</xdr:colOff>
      <xdr:row>130</xdr:row>
      <xdr:rowOff>142875</xdr:rowOff>
    </xdr:to>
    <xdr:sp macro="" textlink="" fLocksText="0">
      <xdr:nvSpPr>
        <xdr:cNvPr id="10388" name="Text Box 1"/>
        <xdr:cNvSpPr txBox="1">
          <a:spLocks noChangeArrowheads="1"/>
        </xdr:cNvSpPr>
      </xdr:nvSpPr>
      <xdr:spPr bwMode="auto">
        <a:xfrm>
          <a:off x="4391025" y="25384125"/>
          <a:ext cx="63150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13</xdr:col>
      <xdr:colOff>213078</xdr:colOff>
      <xdr:row>138</xdr:row>
      <xdr:rowOff>1412</xdr:rowOff>
    </xdr:from>
    <xdr:to>
      <xdr:col>21</xdr:col>
      <xdr:colOff>264583</xdr:colOff>
      <xdr:row>139</xdr:row>
      <xdr:rowOff>236483</xdr:rowOff>
    </xdr:to>
    <xdr:sp macro="" textlink="" fLocksText="0">
      <xdr:nvSpPr>
        <xdr:cNvPr id="77" name="Text Box 2"/>
        <xdr:cNvSpPr txBox="1">
          <a:spLocks noChangeArrowheads="1"/>
        </xdr:cNvSpPr>
      </xdr:nvSpPr>
      <xdr:spPr bwMode="auto">
        <a:xfrm>
          <a:off x="7013928" y="22764750"/>
          <a:ext cx="2832805" cy="23648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ES" sz="1400" b="0" i="0" strike="noStrike">
              <a:solidFill>
                <a:srgbClr val="000000"/>
              </a:solidFill>
              <a:latin typeface="Arial"/>
              <a:cs typeface="Arial"/>
            </a:rPr>
            <a:t>                 </a:t>
          </a:r>
        </a:p>
      </xdr:txBody>
    </xdr:sp>
    <xdr:clientData fLocksWithSheet="0"/>
  </xdr:twoCellAnchor>
  <xdr:twoCellAnchor>
    <xdr:from>
      <xdr:col>18</xdr:col>
      <xdr:colOff>0</xdr:colOff>
      <xdr:row>138</xdr:row>
      <xdr:rowOff>190500</xdr:rowOff>
    </xdr:from>
    <xdr:to>
      <xdr:col>20</xdr:col>
      <xdr:colOff>171450</xdr:colOff>
      <xdr:row>140</xdr:row>
      <xdr:rowOff>95250</xdr:rowOff>
    </xdr:to>
    <xdr:sp macro="" textlink="" fLocksText="0">
      <xdr:nvSpPr>
        <xdr:cNvPr id="10390" name="Text Box 3"/>
        <xdr:cNvSpPr txBox="1">
          <a:spLocks noChangeArrowheads="1"/>
        </xdr:cNvSpPr>
      </xdr:nvSpPr>
      <xdr:spPr bwMode="auto">
        <a:xfrm>
          <a:off x="8477250" y="27527250"/>
          <a:ext cx="10287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23</xdr:col>
      <xdr:colOff>0</xdr:colOff>
      <xdr:row>138</xdr:row>
      <xdr:rowOff>142875</xdr:rowOff>
    </xdr:from>
    <xdr:to>
      <xdr:col>24</xdr:col>
      <xdr:colOff>228600</xdr:colOff>
      <xdr:row>140</xdr:row>
      <xdr:rowOff>0</xdr:rowOff>
    </xdr:to>
    <xdr:sp macro="" textlink="" fLocksText="0">
      <xdr:nvSpPr>
        <xdr:cNvPr id="10391" name="Text Box 4"/>
        <xdr:cNvSpPr txBox="1">
          <a:spLocks noChangeArrowheads="1"/>
        </xdr:cNvSpPr>
      </xdr:nvSpPr>
      <xdr:spPr bwMode="auto">
        <a:xfrm>
          <a:off x="10525125" y="27527250"/>
          <a:ext cx="5334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26</xdr:col>
      <xdr:colOff>123825</xdr:colOff>
      <xdr:row>138</xdr:row>
      <xdr:rowOff>142875</xdr:rowOff>
    </xdr:from>
    <xdr:to>
      <xdr:col>33</xdr:col>
      <xdr:colOff>285750</xdr:colOff>
      <xdr:row>139</xdr:row>
      <xdr:rowOff>180975</xdr:rowOff>
    </xdr:to>
    <xdr:sp macro="" textlink="" fLocksText="0">
      <xdr:nvSpPr>
        <xdr:cNvPr id="10392" name="Text Box 5"/>
        <xdr:cNvSpPr txBox="1">
          <a:spLocks noChangeArrowheads="1"/>
        </xdr:cNvSpPr>
      </xdr:nvSpPr>
      <xdr:spPr bwMode="auto">
        <a:xfrm>
          <a:off x="11544300" y="27527250"/>
          <a:ext cx="18669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36</xdr:col>
      <xdr:colOff>0</xdr:colOff>
      <xdr:row>138</xdr:row>
      <xdr:rowOff>180975</xdr:rowOff>
    </xdr:from>
    <xdr:to>
      <xdr:col>38</xdr:col>
      <xdr:colOff>66675</xdr:colOff>
      <xdr:row>139</xdr:row>
      <xdr:rowOff>238125</xdr:rowOff>
    </xdr:to>
    <xdr:sp macro="" textlink="" fLocksText="0">
      <xdr:nvSpPr>
        <xdr:cNvPr id="10393" name="Text Box 4"/>
        <xdr:cNvSpPr txBox="1">
          <a:spLocks noChangeArrowheads="1"/>
        </xdr:cNvSpPr>
      </xdr:nvSpPr>
      <xdr:spPr bwMode="auto">
        <a:xfrm>
          <a:off x="13877925" y="27527250"/>
          <a:ext cx="9715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13</xdr:col>
      <xdr:colOff>213078</xdr:colOff>
      <xdr:row>138</xdr:row>
      <xdr:rowOff>1412</xdr:rowOff>
    </xdr:from>
    <xdr:to>
      <xdr:col>21</xdr:col>
      <xdr:colOff>264583</xdr:colOff>
      <xdr:row>139</xdr:row>
      <xdr:rowOff>236483</xdr:rowOff>
    </xdr:to>
    <xdr:sp macro="" textlink="" fLocksText="0">
      <xdr:nvSpPr>
        <xdr:cNvPr id="82" name="Text Box 2"/>
        <xdr:cNvSpPr txBox="1">
          <a:spLocks noChangeArrowheads="1"/>
        </xdr:cNvSpPr>
      </xdr:nvSpPr>
      <xdr:spPr bwMode="auto">
        <a:xfrm>
          <a:off x="7013928" y="22764750"/>
          <a:ext cx="2832805" cy="23648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ES" sz="1400" b="0" i="0" strike="noStrike">
              <a:solidFill>
                <a:srgbClr val="000000"/>
              </a:solidFill>
              <a:latin typeface="Arial"/>
              <a:cs typeface="Arial"/>
            </a:rPr>
            <a:t>                 </a:t>
          </a:r>
        </a:p>
      </xdr:txBody>
    </xdr:sp>
    <xdr:clientData fLocksWithSheet="0"/>
  </xdr:twoCellAnchor>
  <xdr:twoCellAnchor>
    <xdr:from>
      <xdr:col>18</xdr:col>
      <xdr:colOff>0</xdr:colOff>
      <xdr:row>138</xdr:row>
      <xdr:rowOff>190500</xdr:rowOff>
    </xdr:from>
    <xdr:to>
      <xdr:col>20</xdr:col>
      <xdr:colOff>171450</xdr:colOff>
      <xdr:row>140</xdr:row>
      <xdr:rowOff>95250</xdr:rowOff>
    </xdr:to>
    <xdr:sp macro="" textlink="" fLocksText="0">
      <xdr:nvSpPr>
        <xdr:cNvPr id="10395" name="Text Box 3"/>
        <xdr:cNvSpPr txBox="1">
          <a:spLocks noChangeArrowheads="1"/>
        </xdr:cNvSpPr>
      </xdr:nvSpPr>
      <xdr:spPr bwMode="auto">
        <a:xfrm>
          <a:off x="8477250" y="27527250"/>
          <a:ext cx="10287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23</xdr:col>
      <xdr:colOff>0</xdr:colOff>
      <xdr:row>138</xdr:row>
      <xdr:rowOff>142875</xdr:rowOff>
    </xdr:from>
    <xdr:to>
      <xdr:col>24</xdr:col>
      <xdr:colOff>228600</xdr:colOff>
      <xdr:row>140</xdr:row>
      <xdr:rowOff>0</xdr:rowOff>
    </xdr:to>
    <xdr:sp macro="" textlink="" fLocksText="0">
      <xdr:nvSpPr>
        <xdr:cNvPr id="10396" name="Text Box 4"/>
        <xdr:cNvSpPr txBox="1">
          <a:spLocks noChangeArrowheads="1"/>
        </xdr:cNvSpPr>
      </xdr:nvSpPr>
      <xdr:spPr bwMode="auto">
        <a:xfrm>
          <a:off x="10525125" y="27527250"/>
          <a:ext cx="5334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26</xdr:col>
      <xdr:colOff>123825</xdr:colOff>
      <xdr:row>138</xdr:row>
      <xdr:rowOff>142875</xdr:rowOff>
    </xdr:from>
    <xdr:to>
      <xdr:col>33</xdr:col>
      <xdr:colOff>285750</xdr:colOff>
      <xdr:row>139</xdr:row>
      <xdr:rowOff>180975</xdr:rowOff>
    </xdr:to>
    <xdr:sp macro="" textlink="" fLocksText="0">
      <xdr:nvSpPr>
        <xdr:cNvPr id="10397" name="Text Box 5"/>
        <xdr:cNvSpPr txBox="1">
          <a:spLocks noChangeArrowheads="1"/>
        </xdr:cNvSpPr>
      </xdr:nvSpPr>
      <xdr:spPr bwMode="auto">
        <a:xfrm>
          <a:off x="11544300" y="27527250"/>
          <a:ext cx="18669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36</xdr:col>
      <xdr:colOff>0</xdr:colOff>
      <xdr:row>138</xdr:row>
      <xdr:rowOff>180975</xdr:rowOff>
    </xdr:from>
    <xdr:to>
      <xdr:col>38</xdr:col>
      <xdr:colOff>66675</xdr:colOff>
      <xdr:row>139</xdr:row>
      <xdr:rowOff>238125</xdr:rowOff>
    </xdr:to>
    <xdr:sp macro="" textlink="" fLocksText="0">
      <xdr:nvSpPr>
        <xdr:cNvPr id="10398" name="Text Box 4"/>
        <xdr:cNvSpPr txBox="1">
          <a:spLocks noChangeArrowheads="1"/>
        </xdr:cNvSpPr>
      </xdr:nvSpPr>
      <xdr:spPr bwMode="auto">
        <a:xfrm>
          <a:off x="13877925" y="27527250"/>
          <a:ext cx="9715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13</xdr:col>
      <xdr:colOff>213078</xdr:colOff>
      <xdr:row>138</xdr:row>
      <xdr:rowOff>1412</xdr:rowOff>
    </xdr:from>
    <xdr:to>
      <xdr:col>21</xdr:col>
      <xdr:colOff>264583</xdr:colOff>
      <xdr:row>139</xdr:row>
      <xdr:rowOff>236483</xdr:rowOff>
    </xdr:to>
    <xdr:sp macro="" textlink="" fLocksText="0">
      <xdr:nvSpPr>
        <xdr:cNvPr id="87" name="Text Box 2"/>
        <xdr:cNvSpPr txBox="1">
          <a:spLocks noChangeArrowheads="1"/>
        </xdr:cNvSpPr>
      </xdr:nvSpPr>
      <xdr:spPr bwMode="auto">
        <a:xfrm>
          <a:off x="7013928" y="22764750"/>
          <a:ext cx="2832805" cy="23648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ES" sz="1400" b="0" i="0" strike="noStrike">
              <a:solidFill>
                <a:srgbClr val="000000"/>
              </a:solidFill>
              <a:latin typeface="Arial"/>
              <a:cs typeface="Arial"/>
            </a:rPr>
            <a:t>                 </a:t>
          </a:r>
        </a:p>
      </xdr:txBody>
    </xdr:sp>
    <xdr:clientData fLocksWithSheet="0"/>
  </xdr:twoCellAnchor>
  <xdr:twoCellAnchor>
    <xdr:from>
      <xdr:col>18</xdr:col>
      <xdr:colOff>0</xdr:colOff>
      <xdr:row>138</xdr:row>
      <xdr:rowOff>190500</xdr:rowOff>
    </xdr:from>
    <xdr:to>
      <xdr:col>20</xdr:col>
      <xdr:colOff>171450</xdr:colOff>
      <xdr:row>140</xdr:row>
      <xdr:rowOff>95250</xdr:rowOff>
    </xdr:to>
    <xdr:sp macro="" textlink="" fLocksText="0">
      <xdr:nvSpPr>
        <xdr:cNvPr id="10400" name="Text Box 3"/>
        <xdr:cNvSpPr txBox="1">
          <a:spLocks noChangeArrowheads="1"/>
        </xdr:cNvSpPr>
      </xdr:nvSpPr>
      <xdr:spPr bwMode="auto">
        <a:xfrm>
          <a:off x="8477250" y="27527250"/>
          <a:ext cx="10287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23</xdr:col>
      <xdr:colOff>0</xdr:colOff>
      <xdr:row>138</xdr:row>
      <xdr:rowOff>142875</xdr:rowOff>
    </xdr:from>
    <xdr:to>
      <xdr:col>24</xdr:col>
      <xdr:colOff>228600</xdr:colOff>
      <xdr:row>140</xdr:row>
      <xdr:rowOff>0</xdr:rowOff>
    </xdr:to>
    <xdr:sp macro="" textlink="" fLocksText="0">
      <xdr:nvSpPr>
        <xdr:cNvPr id="10401" name="Text Box 4"/>
        <xdr:cNvSpPr txBox="1">
          <a:spLocks noChangeArrowheads="1"/>
        </xdr:cNvSpPr>
      </xdr:nvSpPr>
      <xdr:spPr bwMode="auto">
        <a:xfrm>
          <a:off x="10525125" y="27527250"/>
          <a:ext cx="5334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26</xdr:col>
      <xdr:colOff>123825</xdr:colOff>
      <xdr:row>138</xdr:row>
      <xdr:rowOff>142875</xdr:rowOff>
    </xdr:from>
    <xdr:to>
      <xdr:col>33</xdr:col>
      <xdr:colOff>285750</xdr:colOff>
      <xdr:row>139</xdr:row>
      <xdr:rowOff>180975</xdr:rowOff>
    </xdr:to>
    <xdr:sp macro="" textlink="" fLocksText="0">
      <xdr:nvSpPr>
        <xdr:cNvPr id="10402" name="Text Box 5"/>
        <xdr:cNvSpPr txBox="1">
          <a:spLocks noChangeArrowheads="1"/>
        </xdr:cNvSpPr>
      </xdr:nvSpPr>
      <xdr:spPr bwMode="auto">
        <a:xfrm>
          <a:off x="11544300" y="27527250"/>
          <a:ext cx="18669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36</xdr:col>
      <xdr:colOff>0</xdr:colOff>
      <xdr:row>138</xdr:row>
      <xdr:rowOff>180975</xdr:rowOff>
    </xdr:from>
    <xdr:to>
      <xdr:col>38</xdr:col>
      <xdr:colOff>66675</xdr:colOff>
      <xdr:row>139</xdr:row>
      <xdr:rowOff>238125</xdr:rowOff>
    </xdr:to>
    <xdr:sp macro="" textlink="" fLocksText="0">
      <xdr:nvSpPr>
        <xdr:cNvPr id="10403" name="Text Box 4"/>
        <xdr:cNvSpPr txBox="1">
          <a:spLocks noChangeArrowheads="1"/>
        </xdr:cNvSpPr>
      </xdr:nvSpPr>
      <xdr:spPr bwMode="auto">
        <a:xfrm>
          <a:off x="13877925" y="27527250"/>
          <a:ext cx="9715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13</xdr:col>
      <xdr:colOff>213078</xdr:colOff>
      <xdr:row>137</xdr:row>
      <xdr:rowOff>1412</xdr:rowOff>
    </xdr:from>
    <xdr:to>
      <xdr:col>21</xdr:col>
      <xdr:colOff>264583</xdr:colOff>
      <xdr:row>138</xdr:row>
      <xdr:rowOff>236483</xdr:rowOff>
    </xdr:to>
    <xdr:sp macro="" textlink="" fLocksText="0">
      <xdr:nvSpPr>
        <xdr:cNvPr id="92" name="Text Box 2"/>
        <xdr:cNvSpPr txBox="1">
          <a:spLocks noChangeArrowheads="1"/>
        </xdr:cNvSpPr>
      </xdr:nvSpPr>
      <xdr:spPr bwMode="auto">
        <a:xfrm>
          <a:off x="7013928" y="22680437"/>
          <a:ext cx="2832805" cy="8431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ES" sz="1400" b="0" i="0" strike="noStrike">
              <a:solidFill>
                <a:srgbClr val="000000"/>
              </a:solidFill>
              <a:latin typeface="Arial"/>
              <a:cs typeface="Arial"/>
            </a:rPr>
            <a:t>                 </a:t>
          </a:r>
        </a:p>
      </xdr:txBody>
    </xdr:sp>
    <xdr:clientData fLocksWithSheet="0"/>
  </xdr:twoCellAnchor>
  <xdr:twoCellAnchor>
    <xdr:from>
      <xdr:col>18</xdr:col>
      <xdr:colOff>0</xdr:colOff>
      <xdr:row>137</xdr:row>
      <xdr:rowOff>190500</xdr:rowOff>
    </xdr:from>
    <xdr:to>
      <xdr:col>20</xdr:col>
      <xdr:colOff>171450</xdr:colOff>
      <xdr:row>139</xdr:row>
      <xdr:rowOff>95250</xdr:rowOff>
    </xdr:to>
    <xdr:sp macro="" textlink="" fLocksText="0">
      <xdr:nvSpPr>
        <xdr:cNvPr id="10405" name="Text Box 3"/>
        <xdr:cNvSpPr txBox="1">
          <a:spLocks noChangeArrowheads="1"/>
        </xdr:cNvSpPr>
      </xdr:nvSpPr>
      <xdr:spPr bwMode="auto">
        <a:xfrm>
          <a:off x="8477250" y="27527250"/>
          <a:ext cx="10287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23</xdr:col>
      <xdr:colOff>0</xdr:colOff>
      <xdr:row>137</xdr:row>
      <xdr:rowOff>142875</xdr:rowOff>
    </xdr:from>
    <xdr:to>
      <xdr:col>24</xdr:col>
      <xdr:colOff>228600</xdr:colOff>
      <xdr:row>139</xdr:row>
      <xdr:rowOff>0</xdr:rowOff>
    </xdr:to>
    <xdr:sp macro="" textlink="" fLocksText="0">
      <xdr:nvSpPr>
        <xdr:cNvPr id="10406" name="Text Box 4"/>
        <xdr:cNvSpPr txBox="1">
          <a:spLocks noChangeArrowheads="1"/>
        </xdr:cNvSpPr>
      </xdr:nvSpPr>
      <xdr:spPr bwMode="auto">
        <a:xfrm>
          <a:off x="10525125" y="27527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26</xdr:col>
      <xdr:colOff>123825</xdr:colOff>
      <xdr:row>137</xdr:row>
      <xdr:rowOff>142875</xdr:rowOff>
    </xdr:from>
    <xdr:to>
      <xdr:col>33</xdr:col>
      <xdr:colOff>285750</xdr:colOff>
      <xdr:row>138</xdr:row>
      <xdr:rowOff>180975</xdr:rowOff>
    </xdr:to>
    <xdr:sp macro="" textlink="" fLocksText="0">
      <xdr:nvSpPr>
        <xdr:cNvPr id="10407" name="Text Box 5"/>
        <xdr:cNvSpPr txBox="1">
          <a:spLocks noChangeArrowheads="1"/>
        </xdr:cNvSpPr>
      </xdr:nvSpPr>
      <xdr:spPr bwMode="auto">
        <a:xfrm>
          <a:off x="11544300" y="27527250"/>
          <a:ext cx="1866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12</xdr:col>
      <xdr:colOff>19050</xdr:colOff>
      <xdr:row>138</xdr:row>
      <xdr:rowOff>190500</xdr:rowOff>
    </xdr:from>
    <xdr:to>
      <xdr:col>16</xdr:col>
      <xdr:colOff>304800</xdr:colOff>
      <xdr:row>139</xdr:row>
      <xdr:rowOff>228600</xdr:rowOff>
    </xdr:to>
    <xdr:sp macro="" textlink="" fLocksText="0">
      <xdr:nvSpPr>
        <xdr:cNvPr id="96" name="Text Box 2"/>
        <xdr:cNvSpPr txBox="1">
          <a:spLocks noChangeArrowheads="1"/>
        </xdr:cNvSpPr>
      </xdr:nvSpPr>
      <xdr:spPr bwMode="auto">
        <a:xfrm>
          <a:off x="6524625" y="22764750"/>
          <a:ext cx="1609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ES" sz="1400" b="0" i="0" strike="noStrike">
              <a:solidFill>
                <a:srgbClr val="000000"/>
              </a:solidFill>
              <a:latin typeface="Arial"/>
              <a:cs typeface="Arial"/>
            </a:rPr>
            <a:t>                  </a:t>
          </a:r>
        </a:p>
      </xdr:txBody>
    </xdr:sp>
    <xdr:clientData fLocksWithSheet="0"/>
  </xdr:twoCellAnchor>
  <xdr:twoCellAnchor>
    <xdr:from>
      <xdr:col>18</xdr:col>
      <xdr:colOff>0</xdr:colOff>
      <xdr:row>138</xdr:row>
      <xdr:rowOff>190500</xdr:rowOff>
    </xdr:from>
    <xdr:to>
      <xdr:col>20</xdr:col>
      <xdr:colOff>171450</xdr:colOff>
      <xdr:row>140</xdr:row>
      <xdr:rowOff>95250</xdr:rowOff>
    </xdr:to>
    <xdr:sp macro="" textlink="" fLocksText="0">
      <xdr:nvSpPr>
        <xdr:cNvPr id="10409" name="Text Box 3"/>
        <xdr:cNvSpPr txBox="1">
          <a:spLocks noChangeArrowheads="1"/>
        </xdr:cNvSpPr>
      </xdr:nvSpPr>
      <xdr:spPr bwMode="auto">
        <a:xfrm>
          <a:off x="8477250" y="27527250"/>
          <a:ext cx="10287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21</xdr:col>
      <xdr:colOff>0</xdr:colOff>
      <xdr:row>138</xdr:row>
      <xdr:rowOff>228600</xdr:rowOff>
    </xdr:from>
    <xdr:to>
      <xdr:col>24</xdr:col>
      <xdr:colOff>228600</xdr:colOff>
      <xdr:row>140</xdr:row>
      <xdr:rowOff>57150</xdr:rowOff>
    </xdr:to>
    <xdr:sp macro="" textlink="" fLocksText="0">
      <xdr:nvSpPr>
        <xdr:cNvPr id="10410" name="Text Box 4"/>
        <xdr:cNvSpPr txBox="1">
          <a:spLocks noChangeArrowheads="1"/>
        </xdr:cNvSpPr>
      </xdr:nvSpPr>
      <xdr:spPr bwMode="auto">
        <a:xfrm>
          <a:off x="9744075" y="27527250"/>
          <a:ext cx="13144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25</xdr:col>
      <xdr:colOff>209550</xdr:colOff>
      <xdr:row>138</xdr:row>
      <xdr:rowOff>190500</xdr:rowOff>
    </xdr:from>
    <xdr:to>
      <xdr:col>31</xdr:col>
      <xdr:colOff>57150</xdr:colOff>
      <xdr:row>140</xdr:row>
      <xdr:rowOff>19050</xdr:rowOff>
    </xdr:to>
    <xdr:sp macro="" textlink="" fLocksText="0">
      <xdr:nvSpPr>
        <xdr:cNvPr id="10411" name="Text Box 5"/>
        <xdr:cNvSpPr txBox="1">
          <a:spLocks noChangeArrowheads="1"/>
        </xdr:cNvSpPr>
      </xdr:nvSpPr>
      <xdr:spPr bwMode="auto">
        <a:xfrm>
          <a:off x="11353800" y="27527250"/>
          <a:ext cx="13335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13</xdr:col>
      <xdr:colOff>213078</xdr:colOff>
      <xdr:row>138</xdr:row>
      <xdr:rowOff>1412</xdr:rowOff>
    </xdr:from>
    <xdr:to>
      <xdr:col>21</xdr:col>
      <xdr:colOff>264583</xdr:colOff>
      <xdr:row>139</xdr:row>
      <xdr:rowOff>236483</xdr:rowOff>
    </xdr:to>
    <xdr:sp macro="" textlink="" fLocksText="0">
      <xdr:nvSpPr>
        <xdr:cNvPr id="100" name="Text Box 2"/>
        <xdr:cNvSpPr txBox="1">
          <a:spLocks noChangeArrowheads="1"/>
        </xdr:cNvSpPr>
      </xdr:nvSpPr>
      <xdr:spPr bwMode="auto">
        <a:xfrm>
          <a:off x="7013928" y="22764750"/>
          <a:ext cx="2832805" cy="23648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ES" sz="1400" b="0" i="0" strike="noStrike">
              <a:solidFill>
                <a:srgbClr val="000000"/>
              </a:solidFill>
              <a:latin typeface="Arial"/>
              <a:cs typeface="Arial"/>
            </a:rPr>
            <a:t>                 </a:t>
          </a:r>
        </a:p>
      </xdr:txBody>
    </xdr:sp>
    <xdr:clientData fLocksWithSheet="0"/>
  </xdr:twoCellAnchor>
  <xdr:twoCellAnchor>
    <xdr:from>
      <xdr:col>18</xdr:col>
      <xdr:colOff>0</xdr:colOff>
      <xdr:row>138</xdr:row>
      <xdr:rowOff>190500</xdr:rowOff>
    </xdr:from>
    <xdr:to>
      <xdr:col>20</xdr:col>
      <xdr:colOff>171450</xdr:colOff>
      <xdr:row>140</xdr:row>
      <xdr:rowOff>95250</xdr:rowOff>
    </xdr:to>
    <xdr:sp macro="" textlink="" fLocksText="0">
      <xdr:nvSpPr>
        <xdr:cNvPr id="10413" name="Text Box 3"/>
        <xdr:cNvSpPr txBox="1">
          <a:spLocks noChangeArrowheads="1"/>
        </xdr:cNvSpPr>
      </xdr:nvSpPr>
      <xdr:spPr bwMode="auto">
        <a:xfrm>
          <a:off x="8477250" y="27527250"/>
          <a:ext cx="10287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23</xdr:col>
      <xdr:colOff>0</xdr:colOff>
      <xdr:row>138</xdr:row>
      <xdr:rowOff>142875</xdr:rowOff>
    </xdr:from>
    <xdr:to>
      <xdr:col>24</xdr:col>
      <xdr:colOff>228600</xdr:colOff>
      <xdr:row>140</xdr:row>
      <xdr:rowOff>0</xdr:rowOff>
    </xdr:to>
    <xdr:sp macro="" textlink="" fLocksText="0">
      <xdr:nvSpPr>
        <xdr:cNvPr id="10414" name="Text Box 4"/>
        <xdr:cNvSpPr txBox="1">
          <a:spLocks noChangeArrowheads="1"/>
        </xdr:cNvSpPr>
      </xdr:nvSpPr>
      <xdr:spPr bwMode="auto">
        <a:xfrm>
          <a:off x="10525125" y="27527250"/>
          <a:ext cx="5334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26</xdr:col>
      <xdr:colOff>123825</xdr:colOff>
      <xdr:row>138</xdr:row>
      <xdr:rowOff>142875</xdr:rowOff>
    </xdr:from>
    <xdr:to>
      <xdr:col>33</xdr:col>
      <xdr:colOff>285750</xdr:colOff>
      <xdr:row>139</xdr:row>
      <xdr:rowOff>180975</xdr:rowOff>
    </xdr:to>
    <xdr:sp macro="" textlink="" fLocksText="0">
      <xdr:nvSpPr>
        <xdr:cNvPr id="10415" name="Text Box 5"/>
        <xdr:cNvSpPr txBox="1">
          <a:spLocks noChangeArrowheads="1"/>
        </xdr:cNvSpPr>
      </xdr:nvSpPr>
      <xdr:spPr bwMode="auto">
        <a:xfrm>
          <a:off x="11544300" y="27527250"/>
          <a:ext cx="18669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36</xdr:col>
      <xdr:colOff>0</xdr:colOff>
      <xdr:row>138</xdr:row>
      <xdr:rowOff>180975</xdr:rowOff>
    </xdr:from>
    <xdr:to>
      <xdr:col>38</xdr:col>
      <xdr:colOff>66675</xdr:colOff>
      <xdr:row>139</xdr:row>
      <xdr:rowOff>238125</xdr:rowOff>
    </xdr:to>
    <xdr:sp macro="" textlink="" fLocksText="0">
      <xdr:nvSpPr>
        <xdr:cNvPr id="10416" name="Text Box 4"/>
        <xdr:cNvSpPr txBox="1">
          <a:spLocks noChangeArrowheads="1"/>
        </xdr:cNvSpPr>
      </xdr:nvSpPr>
      <xdr:spPr bwMode="auto">
        <a:xfrm>
          <a:off x="13877925" y="27527250"/>
          <a:ext cx="9715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13</xdr:col>
      <xdr:colOff>213078</xdr:colOff>
      <xdr:row>138</xdr:row>
      <xdr:rowOff>1412</xdr:rowOff>
    </xdr:from>
    <xdr:to>
      <xdr:col>21</xdr:col>
      <xdr:colOff>264583</xdr:colOff>
      <xdr:row>139</xdr:row>
      <xdr:rowOff>236483</xdr:rowOff>
    </xdr:to>
    <xdr:sp macro="" textlink="" fLocksText="0">
      <xdr:nvSpPr>
        <xdr:cNvPr id="105" name="Text Box 2"/>
        <xdr:cNvSpPr txBox="1">
          <a:spLocks noChangeArrowheads="1"/>
        </xdr:cNvSpPr>
      </xdr:nvSpPr>
      <xdr:spPr bwMode="auto">
        <a:xfrm>
          <a:off x="7013928" y="22764750"/>
          <a:ext cx="2832805" cy="23648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ES" sz="1400" b="0" i="0" strike="noStrike">
              <a:solidFill>
                <a:srgbClr val="000000"/>
              </a:solidFill>
              <a:latin typeface="Arial"/>
              <a:cs typeface="Arial"/>
            </a:rPr>
            <a:t>                 </a:t>
          </a:r>
        </a:p>
      </xdr:txBody>
    </xdr:sp>
    <xdr:clientData fLocksWithSheet="0"/>
  </xdr:twoCellAnchor>
  <xdr:twoCellAnchor>
    <xdr:from>
      <xdr:col>18</xdr:col>
      <xdr:colOff>0</xdr:colOff>
      <xdr:row>138</xdr:row>
      <xdr:rowOff>190500</xdr:rowOff>
    </xdr:from>
    <xdr:to>
      <xdr:col>20</xdr:col>
      <xdr:colOff>171450</xdr:colOff>
      <xdr:row>140</xdr:row>
      <xdr:rowOff>95250</xdr:rowOff>
    </xdr:to>
    <xdr:sp macro="" textlink="" fLocksText="0">
      <xdr:nvSpPr>
        <xdr:cNvPr id="10418" name="Text Box 3"/>
        <xdr:cNvSpPr txBox="1">
          <a:spLocks noChangeArrowheads="1"/>
        </xdr:cNvSpPr>
      </xdr:nvSpPr>
      <xdr:spPr bwMode="auto">
        <a:xfrm>
          <a:off x="8477250" y="27527250"/>
          <a:ext cx="10287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23</xdr:col>
      <xdr:colOff>0</xdr:colOff>
      <xdr:row>138</xdr:row>
      <xdr:rowOff>142875</xdr:rowOff>
    </xdr:from>
    <xdr:to>
      <xdr:col>24</xdr:col>
      <xdr:colOff>228600</xdr:colOff>
      <xdr:row>140</xdr:row>
      <xdr:rowOff>0</xdr:rowOff>
    </xdr:to>
    <xdr:sp macro="" textlink="" fLocksText="0">
      <xdr:nvSpPr>
        <xdr:cNvPr id="10419" name="Text Box 4"/>
        <xdr:cNvSpPr txBox="1">
          <a:spLocks noChangeArrowheads="1"/>
        </xdr:cNvSpPr>
      </xdr:nvSpPr>
      <xdr:spPr bwMode="auto">
        <a:xfrm>
          <a:off x="10525125" y="27527250"/>
          <a:ext cx="5334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26</xdr:col>
      <xdr:colOff>123825</xdr:colOff>
      <xdr:row>138</xdr:row>
      <xdr:rowOff>142875</xdr:rowOff>
    </xdr:from>
    <xdr:to>
      <xdr:col>33</xdr:col>
      <xdr:colOff>285750</xdr:colOff>
      <xdr:row>139</xdr:row>
      <xdr:rowOff>180975</xdr:rowOff>
    </xdr:to>
    <xdr:sp macro="" textlink="" fLocksText="0">
      <xdr:nvSpPr>
        <xdr:cNvPr id="10420" name="Text Box 5"/>
        <xdr:cNvSpPr txBox="1">
          <a:spLocks noChangeArrowheads="1"/>
        </xdr:cNvSpPr>
      </xdr:nvSpPr>
      <xdr:spPr bwMode="auto">
        <a:xfrm>
          <a:off x="11544300" y="27527250"/>
          <a:ext cx="18669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36</xdr:col>
      <xdr:colOff>0</xdr:colOff>
      <xdr:row>138</xdr:row>
      <xdr:rowOff>180975</xdr:rowOff>
    </xdr:from>
    <xdr:to>
      <xdr:col>38</xdr:col>
      <xdr:colOff>66675</xdr:colOff>
      <xdr:row>139</xdr:row>
      <xdr:rowOff>238125</xdr:rowOff>
    </xdr:to>
    <xdr:sp macro="" textlink="" fLocksText="0">
      <xdr:nvSpPr>
        <xdr:cNvPr id="10421" name="Text Box 4"/>
        <xdr:cNvSpPr txBox="1">
          <a:spLocks noChangeArrowheads="1"/>
        </xdr:cNvSpPr>
      </xdr:nvSpPr>
      <xdr:spPr bwMode="auto">
        <a:xfrm>
          <a:off x="13877925" y="27527250"/>
          <a:ext cx="9715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18</xdr:col>
      <xdr:colOff>0</xdr:colOff>
      <xdr:row>138</xdr:row>
      <xdr:rowOff>190500</xdr:rowOff>
    </xdr:from>
    <xdr:to>
      <xdr:col>20</xdr:col>
      <xdr:colOff>171450</xdr:colOff>
      <xdr:row>140</xdr:row>
      <xdr:rowOff>95250</xdr:rowOff>
    </xdr:to>
    <xdr:sp macro="" textlink="" fLocksText="0">
      <xdr:nvSpPr>
        <xdr:cNvPr id="10422" name="Text Box 3"/>
        <xdr:cNvSpPr txBox="1">
          <a:spLocks noChangeArrowheads="1"/>
        </xdr:cNvSpPr>
      </xdr:nvSpPr>
      <xdr:spPr bwMode="auto">
        <a:xfrm>
          <a:off x="8477250" y="27527250"/>
          <a:ext cx="10287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23</xdr:col>
      <xdr:colOff>0</xdr:colOff>
      <xdr:row>138</xdr:row>
      <xdr:rowOff>142875</xdr:rowOff>
    </xdr:from>
    <xdr:to>
      <xdr:col>24</xdr:col>
      <xdr:colOff>228600</xdr:colOff>
      <xdr:row>140</xdr:row>
      <xdr:rowOff>0</xdr:rowOff>
    </xdr:to>
    <xdr:sp macro="" textlink="" fLocksText="0">
      <xdr:nvSpPr>
        <xdr:cNvPr id="10423" name="Text Box 4"/>
        <xdr:cNvSpPr txBox="1">
          <a:spLocks noChangeArrowheads="1"/>
        </xdr:cNvSpPr>
      </xdr:nvSpPr>
      <xdr:spPr bwMode="auto">
        <a:xfrm>
          <a:off x="10525125" y="27527250"/>
          <a:ext cx="5334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26</xdr:col>
      <xdr:colOff>123825</xdr:colOff>
      <xdr:row>138</xdr:row>
      <xdr:rowOff>142875</xdr:rowOff>
    </xdr:from>
    <xdr:to>
      <xdr:col>33</xdr:col>
      <xdr:colOff>285750</xdr:colOff>
      <xdr:row>139</xdr:row>
      <xdr:rowOff>180975</xdr:rowOff>
    </xdr:to>
    <xdr:sp macro="" textlink="" fLocksText="0">
      <xdr:nvSpPr>
        <xdr:cNvPr id="10424" name="Text Box 5"/>
        <xdr:cNvSpPr txBox="1">
          <a:spLocks noChangeArrowheads="1"/>
        </xdr:cNvSpPr>
      </xdr:nvSpPr>
      <xdr:spPr bwMode="auto">
        <a:xfrm>
          <a:off x="11544300" y="27527250"/>
          <a:ext cx="18669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36</xdr:col>
      <xdr:colOff>0</xdr:colOff>
      <xdr:row>138</xdr:row>
      <xdr:rowOff>180975</xdr:rowOff>
    </xdr:from>
    <xdr:to>
      <xdr:col>38</xdr:col>
      <xdr:colOff>66675</xdr:colOff>
      <xdr:row>139</xdr:row>
      <xdr:rowOff>238125</xdr:rowOff>
    </xdr:to>
    <xdr:sp macro="" textlink="" fLocksText="0">
      <xdr:nvSpPr>
        <xdr:cNvPr id="10425" name="Text Box 4"/>
        <xdr:cNvSpPr txBox="1">
          <a:spLocks noChangeArrowheads="1"/>
        </xdr:cNvSpPr>
      </xdr:nvSpPr>
      <xdr:spPr bwMode="auto">
        <a:xfrm>
          <a:off x="13877925" y="27527250"/>
          <a:ext cx="9715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13</xdr:col>
      <xdr:colOff>213078</xdr:colOff>
      <xdr:row>137</xdr:row>
      <xdr:rowOff>1412</xdr:rowOff>
    </xdr:from>
    <xdr:to>
      <xdr:col>21</xdr:col>
      <xdr:colOff>264583</xdr:colOff>
      <xdr:row>138</xdr:row>
      <xdr:rowOff>236483</xdr:rowOff>
    </xdr:to>
    <xdr:sp macro="" textlink="" fLocksText="0">
      <xdr:nvSpPr>
        <xdr:cNvPr id="114" name="Text Box 2"/>
        <xdr:cNvSpPr txBox="1">
          <a:spLocks noChangeArrowheads="1"/>
        </xdr:cNvSpPr>
      </xdr:nvSpPr>
      <xdr:spPr bwMode="auto">
        <a:xfrm>
          <a:off x="7013928" y="22680437"/>
          <a:ext cx="2832805" cy="8431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ES" sz="1400" b="0" i="0" strike="noStrike">
              <a:solidFill>
                <a:srgbClr val="000000"/>
              </a:solidFill>
              <a:latin typeface="Arial"/>
              <a:cs typeface="Arial"/>
            </a:rPr>
            <a:t>                 </a:t>
          </a:r>
        </a:p>
      </xdr:txBody>
    </xdr:sp>
    <xdr:clientData fLocksWithSheet="0"/>
  </xdr:twoCellAnchor>
  <xdr:twoCellAnchor>
    <xdr:from>
      <xdr:col>18</xdr:col>
      <xdr:colOff>0</xdr:colOff>
      <xdr:row>137</xdr:row>
      <xdr:rowOff>190500</xdr:rowOff>
    </xdr:from>
    <xdr:to>
      <xdr:col>20</xdr:col>
      <xdr:colOff>171450</xdr:colOff>
      <xdr:row>139</xdr:row>
      <xdr:rowOff>95250</xdr:rowOff>
    </xdr:to>
    <xdr:sp macro="" textlink="" fLocksText="0">
      <xdr:nvSpPr>
        <xdr:cNvPr id="10427" name="Text Box 3"/>
        <xdr:cNvSpPr txBox="1">
          <a:spLocks noChangeArrowheads="1"/>
        </xdr:cNvSpPr>
      </xdr:nvSpPr>
      <xdr:spPr bwMode="auto">
        <a:xfrm>
          <a:off x="8477250" y="27527250"/>
          <a:ext cx="10287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23</xdr:col>
      <xdr:colOff>0</xdr:colOff>
      <xdr:row>137</xdr:row>
      <xdr:rowOff>142875</xdr:rowOff>
    </xdr:from>
    <xdr:to>
      <xdr:col>24</xdr:col>
      <xdr:colOff>228600</xdr:colOff>
      <xdr:row>139</xdr:row>
      <xdr:rowOff>0</xdr:rowOff>
    </xdr:to>
    <xdr:sp macro="" textlink="" fLocksText="0">
      <xdr:nvSpPr>
        <xdr:cNvPr id="10428" name="Text Box 4"/>
        <xdr:cNvSpPr txBox="1">
          <a:spLocks noChangeArrowheads="1"/>
        </xdr:cNvSpPr>
      </xdr:nvSpPr>
      <xdr:spPr bwMode="auto">
        <a:xfrm>
          <a:off x="10525125" y="27527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26</xdr:col>
      <xdr:colOff>123825</xdr:colOff>
      <xdr:row>137</xdr:row>
      <xdr:rowOff>142875</xdr:rowOff>
    </xdr:from>
    <xdr:to>
      <xdr:col>33</xdr:col>
      <xdr:colOff>285750</xdr:colOff>
      <xdr:row>138</xdr:row>
      <xdr:rowOff>180975</xdr:rowOff>
    </xdr:to>
    <xdr:sp macro="" textlink="" fLocksText="0">
      <xdr:nvSpPr>
        <xdr:cNvPr id="10429" name="Text Box 5"/>
        <xdr:cNvSpPr txBox="1">
          <a:spLocks noChangeArrowheads="1"/>
        </xdr:cNvSpPr>
      </xdr:nvSpPr>
      <xdr:spPr bwMode="auto">
        <a:xfrm>
          <a:off x="11544300" y="27527250"/>
          <a:ext cx="1866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13</xdr:col>
      <xdr:colOff>213078</xdr:colOff>
      <xdr:row>138</xdr:row>
      <xdr:rowOff>1412</xdr:rowOff>
    </xdr:from>
    <xdr:to>
      <xdr:col>21</xdr:col>
      <xdr:colOff>264583</xdr:colOff>
      <xdr:row>139</xdr:row>
      <xdr:rowOff>236483</xdr:rowOff>
    </xdr:to>
    <xdr:sp macro="" textlink="" fLocksText="0">
      <xdr:nvSpPr>
        <xdr:cNvPr id="118" name="Text Box 2"/>
        <xdr:cNvSpPr txBox="1">
          <a:spLocks noChangeArrowheads="1"/>
        </xdr:cNvSpPr>
      </xdr:nvSpPr>
      <xdr:spPr bwMode="auto">
        <a:xfrm>
          <a:off x="7013928" y="22764750"/>
          <a:ext cx="2832805" cy="23648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ES" sz="1400" b="0" i="0" strike="noStrike">
              <a:solidFill>
                <a:srgbClr val="000000"/>
              </a:solidFill>
              <a:latin typeface="Arial"/>
              <a:cs typeface="Arial"/>
            </a:rPr>
            <a:t>                 </a:t>
          </a:r>
        </a:p>
      </xdr:txBody>
    </xdr:sp>
    <xdr:clientData fLocksWithSheet="0"/>
  </xdr:twoCellAnchor>
  <xdr:twoCellAnchor>
    <xdr:from>
      <xdr:col>18</xdr:col>
      <xdr:colOff>0</xdr:colOff>
      <xdr:row>138</xdr:row>
      <xdr:rowOff>190500</xdr:rowOff>
    </xdr:from>
    <xdr:to>
      <xdr:col>20</xdr:col>
      <xdr:colOff>171450</xdr:colOff>
      <xdr:row>140</xdr:row>
      <xdr:rowOff>95250</xdr:rowOff>
    </xdr:to>
    <xdr:sp macro="" textlink="" fLocksText="0">
      <xdr:nvSpPr>
        <xdr:cNvPr id="10431" name="Text Box 3"/>
        <xdr:cNvSpPr txBox="1">
          <a:spLocks noChangeArrowheads="1"/>
        </xdr:cNvSpPr>
      </xdr:nvSpPr>
      <xdr:spPr bwMode="auto">
        <a:xfrm>
          <a:off x="8477250" y="27527250"/>
          <a:ext cx="10287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23</xdr:col>
      <xdr:colOff>0</xdr:colOff>
      <xdr:row>138</xdr:row>
      <xdr:rowOff>142875</xdr:rowOff>
    </xdr:from>
    <xdr:to>
      <xdr:col>24</xdr:col>
      <xdr:colOff>228600</xdr:colOff>
      <xdr:row>140</xdr:row>
      <xdr:rowOff>0</xdr:rowOff>
    </xdr:to>
    <xdr:sp macro="" textlink="" fLocksText="0">
      <xdr:nvSpPr>
        <xdr:cNvPr id="10432" name="Text Box 4"/>
        <xdr:cNvSpPr txBox="1">
          <a:spLocks noChangeArrowheads="1"/>
        </xdr:cNvSpPr>
      </xdr:nvSpPr>
      <xdr:spPr bwMode="auto">
        <a:xfrm>
          <a:off x="10525125" y="27527250"/>
          <a:ext cx="5334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26</xdr:col>
      <xdr:colOff>123825</xdr:colOff>
      <xdr:row>138</xdr:row>
      <xdr:rowOff>142875</xdr:rowOff>
    </xdr:from>
    <xdr:to>
      <xdr:col>33</xdr:col>
      <xdr:colOff>285750</xdr:colOff>
      <xdr:row>139</xdr:row>
      <xdr:rowOff>180975</xdr:rowOff>
    </xdr:to>
    <xdr:sp macro="" textlink="" fLocksText="0">
      <xdr:nvSpPr>
        <xdr:cNvPr id="10433" name="Text Box 5"/>
        <xdr:cNvSpPr txBox="1">
          <a:spLocks noChangeArrowheads="1"/>
        </xdr:cNvSpPr>
      </xdr:nvSpPr>
      <xdr:spPr bwMode="auto">
        <a:xfrm>
          <a:off x="11544300" y="27527250"/>
          <a:ext cx="18669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36</xdr:col>
      <xdr:colOff>0</xdr:colOff>
      <xdr:row>138</xdr:row>
      <xdr:rowOff>180975</xdr:rowOff>
    </xdr:from>
    <xdr:to>
      <xdr:col>38</xdr:col>
      <xdr:colOff>66675</xdr:colOff>
      <xdr:row>139</xdr:row>
      <xdr:rowOff>238125</xdr:rowOff>
    </xdr:to>
    <xdr:sp macro="" textlink="" fLocksText="0">
      <xdr:nvSpPr>
        <xdr:cNvPr id="10434" name="Text Box 4"/>
        <xdr:cNvSpPr txBox="1">
          <a:spLocks noChangeArrowheads="1"/>
        </xdr:cNvSpPr>
      </xdr:nvSpPr>
      <xdr:spPr bwMode="auto">
        <a:xfrm>
          <a:off x="13877925" y="27527250"/>
          <a:ext cx="9715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0</xdr:col>
      <xdr:colOff>1031875</xdr:colOff>
      <xdr:row>1</xdr:row>
      <xdr:rowOff>0</xdr:rowOff>
    </xdr:from>
    <xdr:to>
      <xdr:col>1</xdr:col>
      <xdr:colOff>190500</xdr:colOff>
      <xdr:row>5</xdr:row>
      <xdr:rowOff>134441</xdr:rowOff>
    </xdr:to>
    <xdr:pic>
      <xdr:nvPicPr>
        <xdr:cNvPr id="124" name="Imagen 1" descr="C:\Users\u105399\AppData\Local\Temp\Domino Web Access\logoSOIB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1875" y="254000"/>
          <a:ext cx="1333500" cy="134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241749</xdr:colOff>
      <xdr:row>0</xdr:row>
      <xdr:rowOff>0</xdr:rowOff>
    </xdr:from>
    <xdr:to>
      <xdr:col>14</xdr:col>
      <xdr:colOff>605667</xdr:colOff>
      <xdr:row>3</xdr:row>
      <xdr:rowOff>76200</xdr:rowOff>
    </xdr:to>
    <xdr:pic>
      <xdr:nvPicPr>
        <xdr:cNvPr id="6197" name="10 Imagen" descr="SEPE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3923" y="0"/>
          <a:ext cx="2567092" cy="6973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53423</xdr:colOff>
      <xdr:row>0</xdr:row>
      <xdr:rowOff>29817</xdr:rowOff>
    </xdr:from>
    <xdr:to>
      <xdr:col>2</xdr:col>
      <xdr:colOff>857181</xdr:colOff>
      <xdr:row>3</xdr:row>
      <xdr:rowOff>467967</xdr:rowOff>
    </xdr:to>
    <xdr:pic>
      <xdr:nvPicPr>
        <xdr:cNvPr id="5" name="Imagen 1" descr="C:\Users\u105399\AppData\Local\Temp\Domino Web Access\logoSOIB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8162" y="29817"/>
          <a:ext cx="1052236" cy="1059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seo\seo\Gesti&#243;\OTROS%20PROYECTOS%20MARIBEL\PRESUPUESTOS\PRESUPUESTOS%202009-2010\JUSTIFICACI&#211;N%20ECON&#211;MICA%202009-2010\0910-%20JUSTIF%20ECON%20FORM\CONSELLERIA%20BASE%20JUSTIF%20ECON%202009-2010%20(01-07-1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guiment%20Econ&#242;mic\SECCIO%20ECONOMICA\FIP%20NOVA\Convocat&#242;ria%202009\Ajuntament%20d'%20Eivissa\Fitxers%20CD%20entitat\CONSELLERIA%20BASE%20JUSTIF%20ECON%202009-2010%20(22-04-1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BVENCIÓN  2009-2010"/>
      <sheetName val="Listas"/>
      <sheetName val="FACT"/>
      <sheetName val="C.CONSELLERIA"/>
      <sheetName val="C. INTERVENCIÓN"/>
      <sheetName val="List Cursos 2009-2010"/>
      <sheetName val="List Inicial"/>
      <sheetName val="List Final"/>
      <sheetName val="COSTES A MANO"/>
      <sheetName val="Cert Oficial FORM"/>
      <sheetName val="Certificado Oficial POR CURSO"/>
      <sheetName val="RESUMEN CURSOS"/>
      <sheetName val="List Final Coef"/>
      <sheetName val="CC3-E-ANVERS"/>
      <sheetName val="CC3-E-REVERS"/>
      <sheetName val="Desglose Curs"/>
      <sheetName val="Comp cursos"/>
      <sheetName val="LIST FACT "/>
      <sheetName val="LIST FACTURAS 704-2009"/>
      <sheetName val="LIST FACT 705-2009"/>
      <sheetName val="LIST FACTURAS 717-2009 "/>
      <sheetName val="Certificado Oficial ORIENT"/>
      <sheetName val="LIST FACT 709-2009"/>
      <sheetName val="LIST FACT 711-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UBVENCIÓN  2009-2010"/>
      <sheetName val="Listas"/>
      <sheetName val="FACT"/>
      <sheetName val="C.CONSELLERIA"/>
      <sheetName val="C. INTERVENCIÓN"/>
      <sheetName val="List Cursos 2009-2010"/>
      <sheetName val="List Inicial"/>
      <sheetName val="List Final"/>
      <sheetName val="COSTES A MANO"/>
      <sheetName val="Cert Oficial FORM"/>
      <sheetName val="Certificado Oficial POR CURSO"/>
      <sheetName val="RESUMEN CURSOS"/>
      <sheetName val="List Final Coef"/>
      <sheetName val="CC3-E-ANVERS"/>
      <sheetName val="CC3-E-REVERS"/>
      <sheetName val="Desglose Curs"/>
      <sheetName val="Comp cursos"/>
      <sheetName val="LIST FACT "/>
      <sheetName val="LIST FACT  tesoreria"/>
      <sheetName val="LIST FACTURAS 717-2009"/>
      <sheetName val="LIST FACTURAS 717-2009 (2)"/>
      <sheetName val="Certificado Oficial ORI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93"/>
  <sheetViews>
    <sheetView tabSelected="1" zoomScaleNormal="100" workbookViewId="0">
      <selection activeCell="D27" sqref="D27"/>
    </sheetView>
  </sheetViews>
  <sheetFormatPr baseColWidth="10" defaultRowHeight="15"/>
  <cols>
    <col min="1" max="1" width="3.85546875" style="146" customWidth="1"/>
    <col min="2" max="2" width="8.42578125" style="145" customWidth="1"/>
    <col min="3" max="3" width="10.85546875" style="146" customWidth="1"/>
    <col min="4" max="4" width="16.85546875" style="146" customWidth="1"/>
    <col min="5" max="5" width="30.85546875" style="146" customWidth="1"/>
    <col min="6" max="6" width="12.85546875" style="146" customWidth="1"/>
    <col min="7" max="7" width="19.42578125" style="146" customWidth="1"/>
    <col min="8" max="8" width="13" style="146" customWidth="1"/>
    <col min="9" max="9" width="13.7109375" style="146" customWidth="1"/>
    <col min="10" max="11" width="13.5703125" style="146" customWidth="1"/>
    <col min="12" max="12" width="4.28515625" style="147" hidden="1" customWidth="1"/>
    <col min="13" max="18" width="4.28515625" style="146" hidden="1" customWidth="1"/>
    <col min="19" max="19" width="11.42578125" style="146" hidden="1" customWidth="1"/>
    <col min="20" max="20" width="29.5703125" style="146" hidden="1" customWidth="1"/>
    <col min="21" max="16384" width="11.42578125" style="146"/>
  </cols>
  <sheetData>
    <row r="1" spans="1:21" s="327" customFormat="1" ht="15.75">
      <c r="B1" s="401"/>
      <c r="C1" s="402"/>
      <c r="L1" s="147"/>
    </row>
    <row r="2" spans="1:21">
      <c r="A2" s="327"/>
      <c r="B2" s="328"/>
      <c r="C2" s="327"/>
      <c r="D2" s="327"/>
      <c r="E2" s="327"/>
      <c r="F2" s="327"/>
      <c r="G2" s="327"/>
      <c r="H2" s="327"/>
      <c r="I2" s="327"/>
      <c r="J2" s="327"/>
      <c r="K2" s="327"/>
      <c r="L2" s="299"/>
      <c r="M2" s="298"/>
      <c r="N2" s="298"/>
      <c r="O2" s="298"/>
      <c r="P2" s="298"/>
      <c r="Q2" s="298"/>
      <c r="R2" s="298"/>
      <c r="S2" s="298"/>
      <c r="T2" s="298"/>
      <c r="U2" s="327"/>
    </row>
    <row r="3" spans="1:21">
      <c r="A3" s="327"/>
      <c r="B3" s="328"/>
      <c r="C3" s="327"/>
      <c r="D3" s="327"/>
      <c r="E3" s="327"/>
      <c r="F3" s="327"/>
      <c r="G3" s="327"/>
      <c r="H3" s="327"/>
      <c r="I3" s="327"/>
      <c r="J3" s="327"/>
      <c r="K3" s="327"/>
      <c r="L3" s="299"/>
      <c r="M3" s="298"/>
      <c r="N3" s="298"/>
      <c r="O3" s="298"/>
      <c r="P3" s="298"/>
      <c r="Q3" s="298"/>
      <c r="R3" s="298"/>
      <c r="S3" s="298"/>
      <c r="T3" s="298"/>
      <c r="U3" s="327"/>
    </row>
    <row r="4" spans="1:21">
      <c r="A4" s="327"/>
      <c r="B4" s="328"/>
      <c r="C4" s="327"/>
      <c r="D4" s="327"/>
      <c r="E4" s="327"/>
      <c r="F4" s="327"/>
      <c r="G4" s="327"/>
      <c r="H4" s="327"/>
      <c r="I4" s="327"/>
      <c r="J4" s="327"/>
      <c r="K4" s="327"/>
      <c r="L4" s="299"/>
      <c r="M4" s="298"/>
      <c r="N4" s="298"/>
      <c r="O4" s="298"/>
      <c r="P4" s="298"/>
      <c r="Q4" s="298"/>
      <c r="R4" s="298"/>
      <c r="S4" s="298"/>
      <c r="T4" s="298"/>
      <c r="U4" s="327"/>
    </row>
    <row r="5" spans="1:21">
      <c r="A5" s="327"/>
      <c r="B5" s="328"/>
      <c r="C5" s="327"/>
      <c r="D5" s="327"/>
      <c r="E5" s="327"/>
      <c r="F5" s="327"/>
      <c r="G5" s="327"/>
      <c r="H5" s="327"/>
      <c r="I5" s="327"/>
      <c r="J5" s="327"/>
      <c r="K5" s="327"/>
      <c r="L5" s="299"/>
      <c r="M5" s="298"/>
      <c r="N5" s="298"/>
      <c r="O5" s="298"/>
      <c r="P5" s="298"/>
      <c r="Q5" s="298"/>
      <c r="R5" s="298"/>
      <c r="S5" s="298"/>
      <c r="T5" s="298"/>
      <c r="U5" s="327"/>
    </row>
    <row r="6" spans="1:21" ht="23.25" customHeight="1">
      <c r="A6" s="327"/>
      <c r="B6" s="328"/>
      <c r="C6" s="327"/>
      <c r="D6" s="327"/>
      <c r="E6" s="327"/>
      <c r="F6" s="327"/>
      <c r="G6" s="327"/>
      <c r="H6" s="327"/>
      <c r="I6" s="327"/>
      <c r="J6" s="327"/>
      <c r="K6" s="327"/>
      <c r="L6" s="299"/>
      <c r="M6" s="298"/>
      <c r="N6" s="298"/>
      <c r="O6" s="298"/>
      <c r="P6" s="298"/>
      <c r="Q6" s="298"/>
      <c r="R6" s="298"/>
      <c r="S6" s="298"/>
      <c r="T6" s="298"/>
      <c r="U6" s="327"/>
    </row>
    <row r="7" spans="1:21">
      <c r="A7" s="327"/>
      <c r="B7" s="328" t="s">
        <v>77</v>
      </c>
      <c r="C7" s="327"/>
      <c r="D7" s="327"/>
      <c r="E7" s="327"/>
      <c r="F7" s="327"/>
      <c r="G7" s="327"/>
      <c r="H7" s="327"/>
      <c r="I7" s="327"/>
      <c r="J7" s="327"/>
      <c r="K7" s="327"/>
      <c r="M7" s="327"/>
      <c r="N7" s="327"/>
      <c r="O7" s="327"/>
      <c r="P7" s="327"/>
      <c r="Q7" s="327"/>
      <c r="R7" s="327"/>
      <c r="S7" s="327"/>
      <c r="T7" s="327"/>
      <c r="U7" s="327"/>
    </row>
    <row r="8" spans="1:21">
      <c r="A8" s="327"/>
      <c r="B8" s="328" t="s">
        <v>78</v>
      </c>
      <c r="C8" s="327"/>
      <c r="D8" s="327"/>
      <c r="E8" s="327"/>
      <c r="F8" s="327"/>
      <c r="G8" s="327"/>
      <c r="H8" s="327"/>
      <c r="I8" s="327"/>
      <c r="J8" s="327"/>
      <c r="K8" s="327"/>
      <c r="M8" s="327"/>
      <c r="N8" s="327"/>
      <c r="O8" s="327"/>
      <c r="P8" s="327"/>
      <c r="Q8" s="327"/>
      <c r="R8" s="327"/>
      <c r="S8" s="327"/>
      <c r="T8" s="327"/>
      <c r="U8" s="327"/>
    </row>
    <row r="9" spans="1:21">
      <c r="A9" s="327"/>
      <c r="B9" s="328" t="s">
        <v>79</v>
      </c>
      <c r="C9" s="327"/>
      <c r="D9" s="327"/>
      <c r="E9" s="327"/>
      <c r="F9" s="327"/>
      <c r="G9" s="327"/>
      <c r="H9" s="327"/>
      <c r="I9" s="327"/>
      <c r="J9" s="327"/>
      <c r="K9" s="327"/>
      <c r="L9" s="461" t="s">
        <v>113</v>
      </c>
      <c r="M9" s="462"/>
      <c r="N9" s="462"/>
      <c r="O9" s="462"/>
      <c r="P9" s="462"/>
      <c r="Q9" s="462"/>
      <c r="R9" s="462"/>
      <c r="S9" s="462"/>
      <c r="T9" s="463"/>
      <c r="U9" s="327"/>
    </row>
    <row r="10" spans="1:21">
      <c r="A10" s="327"/>
      <c r="B10" s="328" t="s">
        <v>80</v>
      </c>
      <c r="C10" s="327"/>
      <c r="D10" s="329"/>
      <c r="E10" s="330"/>
      <c r="F10" s="439" t="s">
        <v>189</v>
      </c>
      <c r="G10" s="440"/>
      <c r="H10" s="437"/>
      <c r="I10" s="438"/>
      <c r="J10" s="329"/>
      <c r="K10" s="327"/>
      <c r="L10" s="331" t="s">
        <v>71</v>
      </c>
      <c r="M10" s="464" t="s">
        <v>114</v>
      </c>
      <c r="N10" s="465"/>
      <c r="O10" s="465"/>
      <c r="P10" s="465"/>
      <c r="Q10" s="465"/>
      <c r="R10" s="465"/>
      <c r="S10" s="465"/>
      <c r="T10" s="466"/>
      <c r="U10" s="327"/>
    </row>
    <row r="11" spans="1:21" ht="15.75">
      <c r="A11" s="327"/>
      <c r="B11" s="328"/>
      <c r="C11" s="327"/>
      <c r="D11" s="329"/>
      <c r="E11" s="327"/>
      <c r="F11" s="327"/>
      <c r="G11" s="327"/>
      <c r="H11" s="332"/>
      <c r="I11" s="327"/>
      <c r="J11" s="329"/>
      <c r="K11" s="327"/>
      <c r="L11" s="331" t="s">
        <v>72</v>
      </c>
      <c r="M11" s="295" t="s">
        <v>115</v>
      </c>
      <c r="N11" s="296"/>
      <c r="O11" s="296"/>
      <c r="P11" s="296"/>
      <c r="Q11" s="296"/>
      <c r="R11" s="296"/>
      <c r="S11" s="296"/>
      <c r="T11" s="297"/>
      <c r="U11" s="327"/>
    </row>
    <row r="12" spans="1:21" ht="15.75">
      <c r="A12" s="327"/>
      <c r="B12" s="328"/>
      <c r="C12" s="327"/>
      <c r="D12" s="329"/>
      <c r="E12" s="327"/>
      <c r="F12" s="327"/>
      <c r="G12" s="327"/>
      <c r="H12" s="332"/>
      <c r="I12" s="327"/>
      <c r="J12" s="329"/>
      <c r="K12" s="327"/>
      <c r="L12" s="331" t="s">
        <v>107</v>
      </c>
      <c r="M12" s="295" t="s">
        <v>116</v>
      </c>
      <c r="N12" s="296"/>
      <c r="O12" s="296"/>
      <c r="P12" s="296"/>
      <c r="Q12" s="296"/>
      <c r="R12" s="296"/>
      <c r="S12" s="296"/>
      <c r="T12" s="297"/>
      <c r="U12" s="327"/>
    </row>
    <row r="13" spans="1:21" ht="15.75">
      <c r="A13" s="327"/>
      <c r="B13" s="328"/>
      <c r="C13" s="327"/>
      <c r="D13" s="327"/>
      <c r="E13" s="327"/>
      <c r="F13" s="327"/>
      <c r="G13" s="327"/>
      <c r="H13" s="332"/>
      <c r="I13" s="327"/>
      <c r="J13" s="327"/>
      <c r="K13" s="327"/>
      <c r="L13" s="331" t="s">
        <v>108</v>
      </c>
      <c r="M13" s="295" t="s">
        <v>117</v>
      </c>
      <c r="N13" s="296"/>
      <c r="O13" s="296"/>
      <c r="P13" s="296"/>
      <c r="Q13" s="296"/>
      <c r="R13" s="296"/>
      <c r="S13" s="296"/>
      <c r="T13" s="297"/>
      <c r="U13" s="327"/>
    </row>
    <row r="14" spans="1:21" ht="15.75">
      <c r="A14" s="327"/>
      <c r="B14" s="333" t="s">
        <v>121</v>
      </c>
      <c r="C14" s="334"/>
      <c r="D14" s="332"/>
      <c r="E14" s="332"/>
      <c r="F14" s="332"/>
      <c r="G14" s="332"/>
      <c r="H14" s="332"/>
      <c r="I14" s="332"/>
      <c r="J14" s="332"/>
      <c r="K14" s="327"/>
      <c r="L14" s="331" t="s">
        <v>109</v>
      </c>
      <c r="M14" s="295" t="s">
        <v>118</v>
      </c>
      <c r="N14" s="296"/>
      <c r="O14" s="296"/>
      <c r="P14" s="296"/>
      <c r="Q14" s="296"/>
      <c r="R14" s="296"/>
      <c r="S14" s="296"/>
      <c r="T14" s="297"/>
      <c r="U14" s="327"/>
    </row>
    <row r="15" spans="1:21">
      <c r="A15" s="327"/>
      <c r="B15" s="335"/>
      <c r="C15" s="336"/>
      <c r="D15" s="327"/>
      <c r="E15" s="327"/>
      <c r="F15" s="327"/>
      <c r="G15" s="327"/>
      <c r="H15" s="327"/>
      <c r="I15" s="327"/>
      <c r="J15" s="327"/>
      <c r="K15" s="327"/>
      <c r="L15" s="331" t="s">
        <v>110</v>
      </c>
      <c r="M15" s="295" t="s">
        <v>119</v>
      </c>
      <c r="N15" s="296"/>
      <c r="O15" s="296"/>
      <c r="P15" s="296"/>
      <c r="Q15" s="296"/>
      <c r="R15" s="296"/>
      <c r="S15" s="296"/>
      <c r="T15" s="297"/>
      <c r="U15" s="327"/>
    </row>
    <row r="16" spans="1:21">
      <c r="A16" s="327"/>
      <c r="B16" s="335" t="s">
        <v>81</v>
      </c>
      <c r="C16" s="336"/>
      <c r="D16" s="327"/>
      <c r="E16" s="327"/>
      <c r="F16" s="327"/>
      <c r="G16" s="327"/>
      <c r="H16" s="327"/>
      <c r="I16" s="327"/>
      <c r="J16" s="327"/>
      <c r="K16" s="327"/>
      <c r="L16" s="331" t="s">
        <v>111</v>
      </c>
      <c r="M16" s="295" t="s">
        <v>120</v>
      </c>
      <c r="N16" s="296"/>
      <c r="O16" s="296"/>
      <c r="P16" s="296"/>
      <c r="Q16" s="296"/>
      <c r="R16" s="296"/>
      <c r="S16" s="296"/>
      <c r="T16" s="297"/>
      <c r="U16" s="327"/>
    </row>
    <row r="17" spans="1:21">
      <c r="A17" s="327"/>
      <c r="B17" s="328"/>
      <c r="C17" s="327"/>
      <c r="D17" s="327"/>
      <c r="E17" s="327"/>
      <c r="F17" s="327"/>
      <c r="G17" s="327"/>
      <c r="H17" s="327"/>
      <c r="I17" s="327"/>
      <c r="J17" s="327"/>
      <c r="K17" s="327"/>
      <c r="M17" s="327"/>
      <c r="N17" s="327"/>
      <c r="O17" s="327"/>
      <c r="P17" s="327"/>
      <c r="Q17" s="327"/>
      <c r="R17" s="327"/>
      <c r="S17" s="327"/>
      <c r="T17" s="327"/>
      <c r="U17" s="327"/>
    </row>
    <row r="18" spans="1:21">
      <c r="A18" s="327"/>
      <c r="B18" s="335" t="s">
        <v>82</v>
      </c>
      <c r="C18" s="336"/>
      <c r="D18" s="327"/>
      <c r="E18" s="327"/>
      <c r="F18" s="327"/>
      <c r="G18" s="327"/>
      <c r="H18" s="327"/>
      <c r="I18" s="327"/>
      <c r="J18" s="327"/>
      <c r="K18" s="337"/>
      <c r="L18" s="337"/>
      <c r="M18" s="337"/>
      <c r="N18" s="337"/>
      <c r="O18" s="337"/>
      <c r="P18" s="337"/>
      <c r="Q18" s="337"/>
      <c r="R18" s="337"/>
      <c r="S18" s="337"/>
      <c r="T18" s="337"/>
      <c r="U18" s="327"/>
    </row>
    <row r="19" spans="1:21">
      <c r="A19" s="327"/>
      <c r="B19" s="328"/>
      <c r="C19" s="327"/>
      <c r="D19" s="327"/>
      <c r="E19" s="327"/>
      <c r="F19" s="327"/>
      <c r="G19" s="327"/>
      <c r="H19" s="327"/>
      <c r="I19" s="327"/>
      <c r="J19" s="327"/>
      <c r="K19" s="327"/>
      <c r="L19" s="327"/>
      <c r="M19" s="327"/>
      <c r="N19" s="327"/>
      <c r="O19" s="327"/>
      <c r="P19" s="327"/>
      <c r="Q19" s="327"/>
      <c r="R19" s="327"/>
      <c r="S19" s="327"/>
      <c r="T19" s="327"/>
      <c r="U19" s="327"/>
    </row>
    <row r="20" spans="1:21" ht="45">
      <c r="A20" s="327"/>
      <c r="B20" s="338" t="s">
        <v>124</v>
      </c>
      <c r="C20" s="339" t="s">
        <v>103</v>
      </c>
      <c r="D20" s="340" t="s">
        <v>125</v>
      </c>
      <c r="E20" s="339" t="s">
        <v>83</v>
      </c>
      <c r="F20" s="339" t="s">
        <v>13</v>
      </c>
      <c r="G20" s="339" t="s">
        <v>84</v>
      </c>
      <c r="H20" s="339" t="s">
        <v>104</v>
      </c>
      <c r="I20" s="340" t="s">
        <v>105</v>
      </c>
      <c r="J20" s="340" t="s">
        <v>106</v>
      </c>
      <c r="K20" s="340" t="s">
        <v>187</v>
      </c>
      <c r="L20" s="300" t="s">
        <v>71</v>
      </c>
      <c r="M20" s="301" t="s">
        <v>72</v>
      </c>
      <c r="N20" s="301" t="s">
        <v>107</v>
      </c>
      <c r="O20" s="301" t="s">
        <v>108</v>
      </c>
      <c r="P20" s="301" t="s">
        <v>109</v>
      </c>
      <c r="Q20" s="301" t="s">
        <v>110</v>
      </c>
      <c r="R20" s="301" t="s">
        <v>111</v>
      </c>
      <c r="S20" s="443" t="s">
        <v>112</v>
      </c>
      <c r="T20" s="444"/>
      <c r="U20" s="327"/>
    </row>
    <row r="21" spans="1:21">
      <c r="A21" s="327"/>
      <c r="B21" s="286" t="s">
        <v>190</v>
      </c>
      <c r="C21" s="287"/>
      <c r="D21" s="288"/>
      <c r="E21" s="289"/>
      <c r="F21" s="289"/>
      <c r="G21" s="289"/>
      <c r="H21" s="341"/>
      <c r="I21" s="291"/>
      <c r="J21" s="292">
        <f>+SUM(J22:J32)</f>
        <v>0</v>
      </c>
      <c r="K21" s="352">
        <f>+SUM(K22:K32)</f>
        <v>0</v>
      </c>
      <c r="L21" s="302"/>
      <c r="M21" s="303"/>
      <c r="N21" s="303"/>
      <c r="O21" s="303"/>
      <c r="P21" s="303"/>
      <c r="Q21" s="303"/>
      <c r="R21" s="303"/>
      <c r="S21" s="447"/>
      <c r="T21" s="448"/>
      <c r="U21" s="327"/>
    </row>
    <row r="22" spans="1:21">
      <c r="A22" s="327"/>
      <c r="B22" s="344"/>
      <c r="C22" s="345"/>
      <c r="D22" s="344"/>
      <c r="E22" s="346"/>
      <c r="F22" s="346"/>
      <c r="G22" s="346"/>
      <c r="H22" s="347"/>
      <c r="I22" s="348"/>
      <c r="J22" s="349"/>
      <c r="K22" s="353"/>
      <c r="L22" s="304"/>
      <c r="M22" s="305"/>
      <c r="N22" s="305"/>
      <c r="O22" s="305"/>
      <c r="P22" s="305"/>
      <c r="Q22" s="305"/>
      <c r="R22" s="305"/>
      <c r="S22" s="449"/>
      <c r="T22" s="450"/>
      <c r="U22" s="327"/>
    </row>
    <row r="23" spans="1:21">
      <c r="A23" s="327"/>
      <c r="B23" s="344"/>
      <c r="C23" s="345"/>
      <c r="D23" s="344"/>
      <c r="E23" s="346"/>
      <c r="F23" s="346"/>
      <c r="G23" s="346"/>
      <c r="H23" s="347"/>
      <c r="I23" s="348"/>
      <c r="J23" s="350"/>
      <c r="K23" s="353"/>
      <c r="L23" s="304"/>
      <c r="M23" s="305"/>
      <c r="N23" s="305"/>
      <c r="O23" s="305"/>
      <c r="P23" s="305"/>
      <c r="Q23" s="305"/>
      <c r="R23" s="305"/>
      <c r="S23" s="306"/>
      <c r="T23" s="307"/>
      <c r="U23" s="327"/>
    </row>
    <row r="24" spans="1:21">
      <c r="A24" s="327"/>
      <c r="B24" s="344"/>
      <c r="C24" s="345"/>
      <c r="D24" s="344"/>
      <c r="E24" s="346"/>
      <c r="F24" s="346"/>
      <c r="G24" s="346"/>
      <c r="H24" s="347"/>
      <c r="I24" s="348"/>
      <c r="J24" s="350"/>
      <c r="K24" s="353"/>
      <c r="L24" s="304"/>
      <c r="M24" s="305"/>
      <c r="N24" s="305"/>
      <c r="O24" s="305"/>
      <c r="P24" s="305"/>
      <c r="Q24" s="305"/>
      <c r="R24" s="305"/>
      <c r="S24" s="306"/>
      <c r="T24" s="307"/>
      <c r="U24" s="327"/>
    </row>
    <row r="25" spans="1:21">
      <c r="A25" s="327"/>
      <c r="B25" s="344"/>
      <c r="C25" s="345"/>
      <c r="D25" s="344"/>
      <c r="E25" s="346"/>
      <c r="F25" s="346"/>
      <c r="G25" s="346"/>
      <c r="H25" s="347"/>
      <c r="I25" s="348"/>
      <c r="J25" s="350"/>
      <c r="K25" s="353"/>
      <c r="L25" s="304"/>
      <c r="M25" s="305"/>
      <c r="N25" s="305"/>
      <c r="O25" s="305"/>
      <c r="P25" s="305"/>
      <c r="Q25" s="305"/>
      <c r="R25" s="305"/>
      <c r="S25" s="306"/>
      <c r="T25" s="307"/>
      <c r="U25" s="327"/>
    </row>
    <row r="26" spans="1:21">
      <c r="A26" s="327"/>
      <c r="B26" s="344"/>
      <c r="C26" s="345"/>
      <c r="D26" s="344"/>
      <c r="E26" s="346"/>
      <c r="F26" s="346"/>
      <c r="G26" s="346"/>
      <c r="H26" s="347"/>
      <c r="I26" s="348"/>
      <c r="J26" s="350"/>
      <c r="K26" s="353"/>
      <c r="L26" s="304"/>
      <c r="M26" s="305"/>
      <c r="N26" s="305"/>
      <c r="O26" s="305"/>
      <c r="P26" s="305"/>
      <c r="Q26" s="305"/>
      <c r="R26" s="305"/>
      <c r="S26" s="306"/>
      <c r="T26" s="307"/>
      <c r="U26" s="327"/>
    </row>
    <row r="27" spans="1:21">
      <c r="A27" s="327"/>
      <c r="B27" s="344"/>
      <c r="C27" s="345"/>
      <c r="D27" s="344"/>
      <c r="E27" s="346"/>
      <c r="F27" s="346"/>
      <c r="G27" s="346"/>
      <c r="H27" s="347"/>
      <c r="I27" s="348"/>
      <c r="J27" s="350"/>
      <c r="K27" s="353"/>
      <c r="L27" s="304"/>
      <c r="M27" s="305"/>
      <c r="N27" s="305"/>
      <c r="O27" s="305"/>
      <c r="P27" s="305"/>
      <c r="Q27" s="305"/>
      <c r="R27" s="305"/>
      <c r="S27" s="306"/>
      <c r="T27" s="307"/>
      <c r="U27" s="327"/>
    </row>
    <row r="28" spans="1:21">
      <c r="A28" s="327"/>
      <c r="B28" s="344"/>
      <c r="C28" s="345"/>
      <c r="D28" s="344"/>
      <c r="E28" s="346"/>
      <c r="F28" s="346"/>
      <c r="G28" s="346"/>
      <c r="H28" s="347"/>
      <c r="I28" s="348"/>
      <c r="J28" s="350"/>
      <c r="K28" s="353"/>
      <c r="L28" s="304"/>
      <c r="M28" s="305"/>
      <c r="N28" s="305"/>
      <c r="O28" s="305"/>
      <c r="P28" s="305"/>
      <c r="Q28" s="305"/>
      <c r="R28" s="305"/>
      <c r="S28" s="306"/>
      <c r="T28" s="307"/>
      <c r="U28" s="327"/>
    </row>
    <row r="29" spans="1:21">
      <c r="A29" s="327"/>
      <c r="B29" s="344"/>
      <c r="C29" s="345"/>
      <c r="D29" s="344"/>
      <c r="E29" s="346"/>
      <c r="F29" s="346"/>
      <c r="G29" s="346"/>
      <c r="H29" s="347"/>
      <c r="I29" s="348"/>
      <c r="J29" s="350"/>
      <c r="K29" s="353"/>
      <c r="L29" s="304"/>
      <c r="M29" s="305"/>
      <c r="N29" s="305"/>
      <c r="O29" s="305"/>
      <c r="P29" s="305"/>
      <c r="Q29" s="305"/>
      <c r="R29" s="305"/>
      <c r="S29" s="306"/>
      <c r="T29" s="307"/>
      <c r="U29" s="327"/>
    </row>
    <row r="30" spans="1:21">
      <c r="A30" s="327"/>
      <c r="B30" s="344"/>
      <c r="C30" s="345"/>
      <c r="D30" s="344"/>
      <c r="E30" s="346"/>
      <c r="F30" s="346"/>
      <c r="G30" s="346"/>
      <c r="H30" s="347"/>
      <c r="I30" s="348"/>
      <c r="J30" s="350"/>
      <c r="K30" s="353"/>
      <c r="L30" s="304"/>
      <c r="M30" s="305"/>
      <c r="N30" s="305"/>
      <c r="O30" s="305"/>
      <c r="P30" s="305"/>
      <c r="Q30" s="305"/>
      <c r="R30" s="305"/>
      <c r="S30" s="306"/>
      <c r="T30" s="307"/>
      <c r="U30" s="327"/>
    </row>
    <row r="31" spans="1:21">
      <c r="A31" s="327"/>
      <c r="B31" s="344"/>
      <c r="C31" s="345"/>
      <c r="D31" s="344"/>
      <c r="E31" s="346"/>
      <c r="F31" s="346"/>
      <c r="G31" s="346"/>
      <c r="H31" s="347"/>
      <c r="I31" s="348"/>
      <c r="J31" s="350"/>
      <c r="K31" s="353"/>
      <c r="L31" s="308"/>
      <c r="M31" s="305"/>
      <c r="N31" s="305"/>
      <c r="O31" s="305"/>
      <c r="P31" s="309"/>
      <c r="Q31" s="309"/>
      <c r="R31" s="309"/>
      <c r="S31" s="453"/>
      <c r="T31" s="457"/>
      <c r="U31" s="327"/>
    </row>
    <row r="32" spans="1:21">
      <c r="A32" s="327"/>
      <c r="B32" s="344"/>
      <c r="C32" s="345"/>
      <c r="D32" s="344"/>
      <c r="E32" s="346"/>
      <c r="F32" s="346"/>
      <c r="G32" s="346"/>
      <c r="H32" s="347"/>
      <c r="I32" s="348"/>
      <c r="J32" s="351"/>
      <c r="K32" s="353"/>
      <c r="L32" s="310"/>
      <c r="M32" s="305"/>
      <c r="N32" s="305"/>
      <c r="O32" s="305"/>
      <c r="P32" s="311"/>
      <c r="Q32" s="311"/>
      <c r="R32" s="311"/>
      <c r="S32" s="455"/>
      <c r="T32" s="458"/>
      <c r="U32" s="327"/>
    </row>
    <row r="33" spans="1:21">
      <c r="A33" s="327"/>
      <c r="B33" s="286" t="s">
        <v>206</v>
      </c>
      <c r="C33" s="287"/>
      <c r="D33" s="288"/>
      <c r="E33" s="289"/>
      <c r="F33" s="289"/>
      <c r="G33" s="289"/>
      <c r="H33" s="290"/>
      <c r="I33" s="291"/>
      <c r="J33" s="342">
        <f>SUM(J34:J37)</f>
        <v>0</v>
      </c>
      <c r="K33" s="352">
        <f>SUM(K34:K37)</f>
        <v>0</v>
      </c>
      <c r="L33" s="312"/>
      <c r="M33" s="313"/>
      <c r="N33" s="313"/>
      <c r="O33" s="313"/>
      <c r="P33" s="313"/>
      <c r="Q33" s="313"/>
      <c r="R33" s="313"/>
      <c r="S33" s="451"/>
      <c r="T33" s="452"/>
      <c r="U33" s="327"/>
    </row>
    <row r="34" spans="1:21">
      <c r="A34" s="327"/>
      <c r="B34" s="354"/>
      <c r="C34" s="355"/>
      <c r="D34" s="355"/>
      <c r="E34" s="355"/>
      <c r="F34" s="355"/>
      <c r="G34" s="355"/>
      <c r="H34" s="355"/>
      <c r="I34" s="355"/>
      <c r="J34" s="355"/>
      <c r="K34" s="377"/>
      <c r="L34" s="304"/>
      <c r="M34" s="305"/>
      <c r="N34" s="305"/>
      <c r="O34" s="305"/>
      <c r="P34" s="305"/>
      <c r="Q34" s="305"/>
      <c r="R34" s="305"/>
      <c r="S34" s="449"/>
      <c r="T34" s="450"/>
      <c r="U34" s="327"/>
    </row>
    <row r="35" spans="1:21">
      <c r="A35" s="327"/>
      <c r="B35" s="356"/>
      <c r="C35" s="357"/>
      <c r="D35" s="357"/>
      <c r="E35" s="357"/>
      <c r="F35" s="357"/>
      <c r="G35" s="357"/>
      <c r="H35" s="357"/>
      <c r="I35" s="357"/>
      <c r="J35" s="357"/>
      <c r="K35" s="378"/>
      <c r="L35" s="308"/>
      <c r="M35" s="305"/>
      <c r="N35" s="305"/>
      <c r="O35" s="305"/>
      <c r="P35" s="309"/>
      <c r="Q35" s="309"/>
      <c r="R35" s="309"/>
      <c r="S35" s="453"/>
      <c r="T35" s="457"/>
      <c r="U35" s="327"/>
    </row>
    <row r="36" spans="1:21">
      <c r="A36" s="327"/>
      <c r="B36" s="356"/>
      <c r="C36" s="357"/>
      <c r="D36" s="357"/>
      <c r="E36" s="357"/>
      <c r="F36" s="357"/>
      <c r="G36" s="357"/>
      <c r="H36" s="357"/>
      <c r="I36" s="357"/>
      <c r="J36" s="357"/>
      <c r="K36" s="378"/>
      <c r="L36" s="308"/>
      <c r="M36" s="305"/>
      <c r="N36" s="305"/>
      <c r="O36" s="305"/>
      <c r="P36" s="309"/>
      <c r="Q36" s="309"/>
      <c r="R36" s="309"/>
      <c r="S36" s="453"/>
      <c r="T36" s="457"/>
      <c r="U36" s="327"/>
    </row>
    <row r="37" spans="1:21">
      <c r="A37" s="327"/>
      <c r="B37" s="358"/>
      <c r="C37" s="359"/>
      <c r="D37" s="359"/>
      <c r="E37" s="359"/>
      <c r="F37" s="359"/>
      <c r="G37" s="359"/>
      <c r="H37" s="359"/>
      <c r="I37" s="359"/>
      <c r="J37" s="359"/>
      <c r="K37" s="379"/>
      <c r="L37" s="310"/>
      <c r="M37" s="305"/>
      <c r="N37" s="305"/>
      <c r="O37" s="305"/>
      <c r="P37" s="311"/>
      <c r="Q37" s="311"/>
      <c r="R37" s="311"/>
      <c r="S37" s="455"/>
      <c r="T37" s="458"/>
      <c r="U37" s="327"/>
    </row>
    <row r="38" spans="1:21">
      <c r="A38" s="327"/>
      <c r="B38" s="286" t="s">
        <v>191</v>
      </c>
      <c r="C38" s="287"/>
      <c r="D38" s="288"/>
      <c r="E38" s="289"/>
      <c r="F38" s="289"/>
      <c r="G38" s="289"/>
      <c r="H38" s="290"/>
      <c r="I38" s="291"/>
      <c r="J38" s="342">
        <f>SUM(J39:J42)</f>
        <v>0</v>
      </c>
      <c r="K38" s="293">
        <f>SUM(K39:K42)</f>
        <v>0</v>
      </c>
      <c r="L38" s="312"/>
      <c r="M38" s="313"/>
      <c r="N38" s="313"/>
      <c r="O38" s="313"/>
      <c r="P38" s="313"/>
      <c r="Q38" s="313"/>
      <c r="R38" s="313"/>
      <c r="S38" s="451"/>
      <c r="T38" s="452"/>
      <c r="U38" s="327"/>
    </row>
    <row r="39" spans="1:21">
      <c r="A39" s="327"/>
      <c r="B39" s="344"/>
      <c r="C39" s="345"/>
      <c r="D39" s="344"/>
      <c r="E39" s="346"/>
      <c r="F39" s="346"/>
      <c r="G39" s="346"/>
      <c r="H39" s="347"/>
      <c r="I39" s="360"/>
      <c r="J39" s="361"/>
      <c r="K39" s="374"/>
      <c r="L39" s="304"/>
      <c r="M39" s="305"/>
      <c r="N39" s="305"/>
      <c r="O39" s="305"/>
      <c r="P39" s="305"/>
      <c r="Q39" s="305"/>
      <c r="R39" s="305"/>
      <c r="S39" s="449"/>
      <c r="T39" s="450"/>
      <c r="U39" s="327"/>
    </row>
    <row r="40" spans="1:21">
      <c r="A40" s="327"/>
      <c r="B40" s="344"/>
      <c r="C40" s="345"/>
      <c r="D40" s="344"/>
      <c r="E40" s="346"/>
      <c r="F40" s="346"/>
      <c r="G40" s="346"/>
      <c r="H40" s="347"/>
      <c r="I40" s="360"/>
      <c r="J40" s="362"/>
      <c r="K40" s="374"/>
      <c r="L40" s="308"/>
      <c r="M40" s="305"/>
      <c r="N40" s="305"/>
      <c r="O40" s="305"/>
      <c r="P40" s="309"/>
      <c r="Q40" s="309"/>
      <c r="R40" s="309"/>
      <c r="S40" s="453"/>
      <c r="T40" s="457"/>
      <c r="U40" s="327"/>
    </row>
    <row r="41" spans="1:21">
      <c r="A41" s="327"/>
      <c r="B41" s="344"/>
      <c r="C41" s="345"/>
      <c r="D41" s="344"/>
      <c r="E41" s="346"/>
      <c r="F41" s="346"/>
      <c r="G41" s="346"/>
      <c r="H41" s="347"/>
      <c r="I41" s="360"/>
      <c r="J41" s="362"/>
      <c r="K41" s="374"/>
      <c r="L41" s="308"/>
      <c r="M41" s="305"/>
      <c r="N41" s="305"/>
      <c r="O41" s="305"/>
      <c r="P41" s="309"/>
      <c r="Q41" s="309"/>
      <c r="R41" s="309"/>
      <c r="S41" s="453"/>
      <c r="T41" s="457"/>
      <c r="U41" s="327"/>
    </row>
    <row r="42" spans="1:21">
      <c r="A42" s="327"/>
      <c r="B42" s="344"/>
      <c r="C42" s="345"/>
      <c r="D42" s="344"/>
      <c r="E42" s="346"/>
      <c r="F42" s="346"/>
      <c r="G42" s="346"/>
      <c r="H42" s="347"/>
      <c r="I42" s="360"/>
      <c r="J42" s="363"/>
      <c r="K42" s="374"/>
      <c r="L42" s="310"/>
      <c r="M42" s="305"/>
      <c r="N42" s="305"/>
      <c r="O42" s="305"/>
      <c r="P42" s="311"/>
      <c r="Q42" s="311"/>
      <c r="R42" s="311"/>
      <c r="S42" s="455"/>
      <c r="T42" s="458"/>
      <c r="U42" s="327"/>
    </row>
    <row r="43" spans="1:21">
      <c r="A43" s="327"/>
      <c r="B43" s="286" t="s">
        <v>192</v>
      </c>
      <c r="C43" s="287"/>
      <c r="D43" s="288"/>
      <c r="E43" s="289"/>
      <c r="F43" s="289"/>
      <c r="G43" s="289"/>
      <c r="H43" s="290"/>
      <c r="I43" s="291"/>
      <c r="J43" s="342">
        <f>SUM(J44:J47)</f>
        <v>0</v>
      </c>
      <c r="K43" s="293">
        <f>SUM(K44:K47)</f>
        <v>0</v>
      </c>
      <c r="L43" s="312"/>
      <c r="M43" s="313"/>
      <c r="N43" s="313"/>
      <c r="O43" s="313"/>
      <c r="P43" s="313"/>
      <c r="Q43" s="313"/>
      <c r="R43" s="313"/>
      <c r="S43" s="451"/>
      <c r="T43" s="452"/>
      <c r="U43" s="327"/>
    </row>
    <row r="44" spans="1:21">
      <c r="A44" s="327"/>
      <c r="B44" s="344"/>
      <c r="C44" s="345"/>
      <c r="D44" s="344"/>
      <c r="E44" s="346"/>
      <c r="F44" s="346"/>
      <c r="G44" s="346"/>
      <c r="H44" s="347"/>
      <c r="I44" s="348"/>
      <c r="J44" s="349"/>
      <c r="K44" s="353"/>
      <c r="L44" s="304"/>
      <c r="M44" s="305"/>
      <c r="N44" s="305"/>
      <c r="O44" s="305"/>
      <c r="P44" s="305"/>
      <c r="Q44" s="305"/>
      <c r="R44" s="305"/>
      <c r="S44" s="449"/>
      <c r="T44" s="450"/>
      <c r="U44" s="327"/>
    </row>
    <row r="45" spans="1:21">
      <c r="A45" s="327"/>
      <c r="B45" s="344"/>
      <c r="C45" s="345"/>
      <c r="D45" s="344"/>
      <c r="E45" s="346"/>
      <c r="F45" s="346"/>
      <c r="G45" s="346"/>
      <c r="H45" s="347"/>
      <c r="I45" s="348"/>
      <c r="J45" s="350"/>
      <c r="K45" s="353"/>
      <c r="L45" s="308"/>
      <c r="M45" s="305"/>
      <c r="N45" s="305"/>
      <c r="O45" s="305"/>
      <c r="P45" s="309"/>
      <c r="Q45" s="309"/>
      <c r="R45" s="309"/>
      <c r="S45" s="453"/>
      <c r="T45" s="457"/>
      <c r="U45" s="327"/>
    </row>
    <row r="46" spans="1:21">
      <c r="A46" s="327"/>
      <c r="B46" s="344"/>
      <c r="C46" s="345"/>
      <c r="D46" s="344"/>
      <c r="E46" s="346"/>
      <c r="F46" s="346"/>
      <c r="G46" s="346"/>
      <c r="H46" s="347"/>
      <c r="I46" s="348"/>
      <c r="J46" s="350"/>
      <c r="K46" s="353"/>
      <c r="L46" s="308"/>
      <c r="M46" s="305"/>
      <c r="N46" s="305"/>
      <c r="O46" s="305"/>
      <c r="P46" s="309"/>
      <c r="Q46" s="309"/>
      <c r="R46" s="309"/>
      <c r="S46" s="453"/>
      <c r="T46" s="457"/>
      <c r="U46" s="327"/>
    </row>
    <row r="47" spans="1:21">
      <c r="A47" s="327"/>
      <c r="B47" s="364"/>
      <c r="C47" s="365"/>
      <c r="D47" s="364"/>
      <c r="E47" s="366"/>
      <c r="F47" s="366"/>
      <c r="G47" s="366"/>
      <c r="H47" s="367"/>
      <c r="I47" s="368"/>
      <c r="J47" s="351"/>
      <c r="K47" s="353"/>
      <c r="L47" s="308"/>
      <c r="M47" s="305"/>
      <c r="N47" s="305"/>
      <c r="O47" s="305"/>
      <c r="P47" s="309"/>
      <c r="Q47" s="309"/>
      <c r="R47" s="309"/>
      <c r="S47" s="453"/>
      <c r="T47" s="457"/>
      <c r="U47" s="327"/>
    </row>
    <row r="48" spans="1:21">
      <c r="A48" s="327"/>
      <c r="B48" s="286" t="s">
        <v>193</v>
      </c>
      <c r="C48" s="287"/>
      <c r="D48" s="288"/>
      <c r="E48" s="289"/>
      <c r="F48" s="289"/>
      <c r="G48" s="289"/>
      <c r="H48" s="290"/>
      <c r="I48" s="291"/>
      <c r="J48" s="369">
        <f>SUM(J49:J52)</f>
        <v>0</v>
      </c>
      <c r="K48" s="293">
        <f>SUM(K49:K52)</f>
        <v>0</v>
      </c>
      <c r="L48" s="314"/>
      <c r="M48" s="315"/>
      <c r="N48" s="315"/>
      <c r="O48" s="315"/>
      <c r="P48" s="315"/>
      <c r="Q48" s="315"/>
      <c r="R48" s="315"/>
      <c r="S48" s="467"/>
      <c r="T48" s="468"/>
      <c r="U48" s="327"/>
    </row>
    <row r="49" spans="1:21">
      <c r="A49" s="327"/>
      <c r="B49" s="344"/>
      <c r="C49" s="345"/>
      <c r="D49" s="344"/>
      <c r="E49" s="346"/>
      <c r="F49" s="346"/>
      <c r="G49" s="346"/>
      <c r="H49" s="347"/>
      <c r="I49" s="348"/>
      <c r="J49" s="349"/>
      <c r="K49" s="375"/>
      <c r="L49" s="308"/>
      <c r="M49" s="309"/>
      <c r="N49" s="309"/>
      <c r="O49" s="309"/>
      <c r="P49" s="309"/>
      <c r="Q49" s="309"/>
      <c r="R49" s="309"/>
      <c r="S49" s="453"/>
      <c r="T49" s="457"/>
      <c r="U49" s="327"/>
    </row>
    <row r="50" spans="1:21">
      <c r="A50" s="327"/>
      <c r="B50" s="344"/>
      <c r="C50" s="345"/>
      <c r="D50" s="344"/>
      <c r="E50" s="346"/>
      <c r="F50" s="346"/>
      <c r="G50" s="346"/>
      <c r="H50" s="347"/>
      <c r="I50" s="348"/>
      <c r="J50" s="350"/>
      <c r="K50" s="375"/>
      <c r="L50" s="308"/>
      <c r="M50" s="309"/>
      <c r="N50" s="309"/>
      <c r="O50" s="309"/>
      <c r="P50" s="309"/>
      <c r="Q50" s="309"/>
      <c r="R50" s="309"/>
      <c r="S50" s="453"/>
      <c r="T50" s="457"/>
      <c r="U50" s="327"/>
    </row>
    <row r="51" spans="1:21">
      <c r="A51" s="327"/>
      <c r="B51" s="344"/>
      <c r="C51" s="345"/>
      <c r="D51" s="344"/>
      <c r="E51" s="346"/>
      <c r="F51" s="346"/>
      <c r="G51" s="346"/>
      <c r="H51" s="347"/>
      <c r="I51" s="348"/>
      <c r="J51" s="350"/>
      <c r="K51" s="375"/>
      <c r="L51" s="308"/>
      <c r="M51" s="309"/>
      <c r="N51" s="309"/>
      <c r="O51" s="309"/>
      <c r="P51" s="309"/>
      <c r="Q51" s="309"/>
      <c r="R51" s="309"/>
      <c r="S51" s="453"/>
      <c r="T51" s="457"/>
      <c r="U51" s="327"/>
    </row>
    <row r="52" spans="1:21">
      <c r="A52" s="327"/>
      <c r="B52" s="344"/>
      <c r="C52" s="345"/>
      <c r="D52" s="344"/>
      <c r="E52" s="346"/>
      <c r="F52" s="346"/>
      <c r="G52" s="346"/>
      <c r="H52" s="347"/>
      <c r="I52" s="348"/>
      <c r="J52" s="351"/>
      <c r="K52" s="375"/>
      <c r="L52" s="310"/>
      <c r="M52" s="309"/>
      <c r="N52" s="309"/>
      <c r="O52" s="309"/>
      <c r="P52" s="311"/>
      <c r="Q52" s="311"/>
      <c r="R52" s="311"/>
      <c r="S52" s="455"/>
      <c r="T52" s="458"/>
      <c r="U52" s="327"/>
    </row>
    <row r="53" spans="1:21">
      <c r="A53" s="327"/>
      <c r="B53" s="286" t="s">
        <v>194</v>
      </c>
      <c r="C53" s="287"/>
      <c r="D53" s="288"/>
      <c r="E53" s="289"/>
      <c r="F53" s="289"/>
      <c r="G53" s="289"/>
      <c r="H53" s="290"/>
      <c r="I53" s="291"/>
      <c r="J53" s="370">
        <f>SUM(J54:J57)</f>
        <v>0</v>
      </c>
      <c r="K53" s="293">
        <f>SUM(K54:K57)</f>
        <v>0</v>
      </c>
      <c r="L53" s="312"/>
      <c r="M53" s="313"/>
      <c r="N53" s="313"/>
      <c r="O53" s="313"/>
      <c r="P53" s="313"/>
      <c r="Q53" s="313"/>
      <c r="R53" s="313"/>
      <c r="S53" s="451"/>
      <c r="T53" s="452"/>
      <c r="U53" s="327"/>
    </row>
    <row r="54" spans="1:21">
      <c r="A54" s="327"/>
      <c r="B54" s="344"/>
      <c r="C54" s="345"/>
      <c r="D54" s="344"/>
      <c r="E54" s="346"/>
      <c r="F54" s="346"/>
      <c r="G54" s="346"/>
      <c r="H54" s="347"/>
      <c r="I54" s="348"/>
      <c r="J54" s="349"/>
      <c r="K54" s="353"/>
      <c r="L54" s="304"/>
      <c r="M54" s="305"/>
      <c r="N54" s="305"/>
      <c r="O54" s="305"/>
      <c r="P54" s="305"/>
      <c r="Q54" s="305"/>
      <c r="R54" s="305"/>
      <c r="S54" s="449"/>
      <c r="T54" s="450"/>
      <c r="U54" s="327"/>
    </row>
    <row r="55" spans="1:21">
      <c r="A55" s="327"/>
      <c r="B55" s="344"/>
      <c r="C55" s="345"/>
      <c r="D55" s="344"/>
      <c r="E55" s="346"/>
      <c r="F55" s="346"/>
      <c r="G55" s="346"/>
      <c r="H55" s="347"/>
      <c r="I55" s="348"/>
      <c r="J55" s="350"/>
      <c r="K55" s="353"/>
      <c r="L55" s="308"/>
      <c r="M55" s="305"/>
      <c r="N55" s="305"/>
      <c r="O55" s="305"/>
      <c r="P55" s="309"/>
      <c r="Q55" s="309"/>
      <c r="R55" s="309"/>
      <c r="S55" s="453"/>
      <c r="T55" s="457"/>
      <c r="U55" s="327"/>
    </row>
    <row r="56" spans="1:21">
      <c r="A56" s="327"/>
      <c r="B56" s="344"/>
      <c r="C56" s="345"/>
      <c r="D56" s="344"/>
      <c r="E56" s="346"/>
      <c r="F56" s="346"/>
      <c r="G56" s="346"/>
      <c r="H56" s="347"/>
      <c r="I56" s="348"/>
      <c r="J56" s="350"/>
      <c r="K56" s="353"/>
      <c r="L56" s="308"/>
      <c r="M56" s="305"/>
      <c r="N56" s="305"/>
      <c r="O56" s="305"/>
      <c r="P56" s="309"/>
      <c r="Q56" s="309"/>
      <c r="R56" s="309"/>
      <c r="S56" s="453"/>
      <c r="T56" s="457"/>
      <c r="U56" s="327"/>
    </row>
    <row r="57" spans="1:21">
      <c r="A57" s="327"/>
      <c r="B57" s="364"/>
      <c r="C57" s="365"/>
      <c r="D57" s="364"/>
      <c r="E57" s="366"/>
      <c r="F57" s="366"/>
      <c r="G57" s="366"/>
      <c r="H57" s="367"/>
      <c r="I57" s="368"/>
      <c r="J57" s="351"/>
      <c r="K57" s="353"/>
      <c r="L57" s="308"/>
      <c r="M57" s="305"/>
      <c r="N57" s="305"/>
      <c r="O57" s="305"/>
      <c r="P57" s="309"/>
      <c r="Q57" s="309"/>
      <c r="R57" s="309"/>
      <c r="S57" s="453"/>
      <c r="T57" s="457"/>
      <c r="U57" s="327"/>
    </row>
    <row r="58" spans="1:21">
      <c r="A58" s="327"/>
      <c r="B58" s="371" t="s">
        <v>86</v>
      </c>
      <c r="C58" s="372"/>
      <c r="D58" s="372"/>
      <c r="E58" s="372"/>
      <c r="F58" s="372"/>
      <c r="G58" s="372"/>
      <c r="H58" s="372"/>
      <c r="I58" s="372"/>
      <c r="J58" s="373">
        <f>+J21+J33+J38+J43+J53+J48</f>
        <v>0</v>
      </c>
      <c r="K58" s="376">
        <f>+K21+K33+K38+K43+K53+K48</f>
        <v>0</v>
      </c>
      <c r="L58" s="316"/>
      <c r="M58" s="317"/>
      <c r="N58" s="317"/>
      <c r="O58" s="317"/>
      <c r="P58" s="317"/>
      <c r="Q58" s="317"/>
      <c r="R58" s="317"/>
      <c r="S58" s="441"/>
      <c r="T58" s="442"/>
      <c r="U58" s="327"/>
    </row>
    <row r="59" spans="1:21">
      <c r="A59" s="327"/>
      <c r="B59" s="328"/>
      <c r="C59" s="327"/>
      <c r="D59" s="327"/>
      <c r="E59" s="327"/>
      <c r="F59" s="327"/>
      <c r="G59" s="327"/>
      <c r="H59" s="327"/>
      <c r="I59" s="327"/>
      <c r="J59" s="327"/>
      <c r="K59" s="327"/>
      <c r="L59" s="299"/>
      <c r="M59" s="298"/>
      <c r="N59" s="298"/>
      <c r="O59" s="298"/>
      <c r="P59" s="298"/>
      <c r="Q59" s="298"/>
      <c r="R59" s="298"/>
      <c r="S59" s="447"/>
      <c r="T59" s="447"/>
      <c r="U59" s="327"/>
    </row>
    <row r="60" spans="1:21">
      <c r="A60" s="327"/>
      <c r="B60" s="328"/>
      <c r="C60" s="327"/>
      <c r="D60" s="327"/>
      <c r="E60" s="327"/>
      <c r="F60" s="327"/>
      <c r="G60" s="327"/>
      <c r="H60" s="327"/>
      <c r="I60" s="327"/>
      <c r="J60" s="327"/>
      <c r="K60" s="327"/>
      <c r="L60" s="299"/>
      <c r="M60" s="298"/>
      <c r="N60" s="298"/>
      <c r="O60" s="298"/>
      <c r="P60" s="298"/>
      <c r="Q60" s="298"/>
      <c r="R60" s="298"/>
      <c r="S60" s="460"/>
      <c r="T60" s="460"/>
      <c r="U60" s="327"/>
    </row>
    <row r="61" spans="1:21">
      <c r="A61" s="327"/>
      <c r="B61" s="335" t="s">
        <v>87</v>
      </c>
      <c r="C61" s="336"/>
      <c r="D61" s="327"/>
      <c r="E61" s="327"/>
      <c r="F61" s="327"/>
      <c r="G61" s="327"/>
      <c r="H61" s="327"/>
      <c r="I61" s="327"/>
      <c r="J61" s="327"/>
      <c r="K61" s="327"/>
      <c r="L61" s="299"/>
      <c r="M61" s="298"/>
      <c r="N61" s="298"/>
      <c r="O61" s="298"/>
      <c r="P61" s="298"/>
      <c r="Q61" s="298"/>
      <c r="R61" s="298"/>
      <c r="S61" s="460"/>
      <c r="T61" s="460"/>
      <c r="U61" s="327"/>
    </row>
    <row r="62" spans="1:21">
      <c r="A62" s="327"/>
      <c r="B62" s="328"/>
      <c r="C62" s="327"/>
      <c r="D62" s="327"/>
      <c r="E62" s="327"/>
      <c r="F62" s="327"/>
      <c r="G62" s="327"/>
      <c r="H62" s="327"/>
      <c r="I62" s="327"/>
      <c r="J62" s="327"/>
      <c r="K62" s="327"/>
      <c r="L62" s="299"/>
      <c r="M62" s="298"/>
      <c r="N62" s="298"/>
      <c r="O62" s="298"/>
      <c r="P62" s="298"/>
      <c r="Q62" s="298"/>
      <c r="R62" s="298"/>
      <c r="S62" s="445"/>
      <c r="T62" s="445"/>
      <c r="U62" s="327"/>
    </row>
    <row r="63" spans="1:21" ht="45">
      <c r="A63" s="327"/>
      <c r="B63" s="338" t="s">
        <v>124</v>
      </c>
      <c r="C63" s="339" t="s">
        <v>103</v>
      </c>
      <c r="D63" s="340" t="s">
        <v>125</v>
      </c>
      <c r="E63" s="339" t="s">
        <v>83</v>
      </c>
      <c r="F63" s="339" t="s">
        <v>13</v>
      </c>
      <c r="G63" s="339" t="s">
        <v>84</v>
      </c>
      <c r="H63" s="339" t="s">
        <v>104</v>
      </c>
      <c r="I63" s="340" t="s">
        <v>105</v>
      </c>
      <c r="J63" s="340" t="s">
        <v>106</v>
      </c>
      <c r="K63" s="340" t="s">
        <v>187</v>
      </c>
      <c r="L63" s="300" t="s">
        <v>71</v>
      </c>
      <c r="M63" s="301" t="s">
        <v>72</v>
      </c>
      <c r="N63" s="301" t="s">
        <v>107</v>
      </c>
      <c r="O63" s="301" t="s">
        <v>108</v>
      </c>
      <c r="P63" s="301" t="s">
        <v>109</v>
      </c>
      <c r="Q63" s="301" t="s">
        <v>110</v>
      </c>
      <c r="R63" s="301" t="s">
        <v>111</v>
      </c>
      <c r="S63" s="443" t="s">
        <v>112</v>
      </c>
      <c r="T63" s="444"/>
      <c r="U63" s="327"/>
    </row>
    <row r="64" spans="1:21">
      <c r="A64" s="327"/>
      <c r="B64" s="286" t="s">
        <v>195</v>
      </c>
      <c r="C64" s="287"/>
      <c r="D64" s="288"/>
      <c r="E64" s="289"/>
      <c r="F64" s="289"/>
      <c r="G64" s="289"/>
      <c r="H64" s="290"/>
      <c r="I64" s="291"/>
      <c r="J64" s="292">
        <f>SUM(J65:J68)</f>
        <v>0</v>
      </c>
      <c r="K64" s="293">
        <f>SUM(K65:K68)</f>
        <v>0</v>
      </c>
      <c r="L64" s="316"/>
      <c r="M64" s="317"/>
      <c r="N64" s="317"/>
      <c r="O64" s="317"/>
      <c r="P64" s="317"/>
      <c r="Q64" s="317"/>
      <c r="R64" s="317"/>
      <c r="S64" s="445"/>
      <c r="T64" s="446"/>
      <c r="U64" s="327"/>
    </row>
    <row r="65" spans="1:21">
      <c r="A65" s="327"/>
      <c r="B65" s="344"/>
      <c r="C65" s="345"/>
      <c r="D65" s="344"/>
      <c r="E65" s="346"/>
      <c r="F65" s="346"/>
      <c r="G65" s="346"/>
      <c r="H65" s="347"/>
      <c r="I65" s="350"/>
      <c r="J65" s="350"/>
      <c r="K65" s="353"/>
      <c r="L65" s="305"/>
      <c r="M65" s="305"/>
      <c r="N65" s="305"/>
      <c r="O65" s="305"/>
      <c r="P65" s="305"/>
      <c r="Q65" s="305"/>
      <c r="R65" s="305"/>
      <c r="S65" s="449"/>
      <c r="T65" s="459"/>
      <c r="U65" s="327"/>
    </row>
    <row r="66" spans="1:21">
      <c r="A66" s="327"/>
      <c r="B66" s="344"/>
      <c r="C66" s="345"/>
      <c r="D66" s="344"/>
      <c r="E66" s="346"/>
      <c r="F66" s="346"/>
      <c r="G66" s="346"/>
      <c r="H66" s="347"/>
      <c r="I66" s="350"/>
      <c r="J66" s="350"/>
      <c r="K66" s="385"/>
      <c r="L66" s="309"/>
      <c r="M66" s="305"/>
      <c r="N66" s="305"/>
      <c r="O66" s="305"/>
      <c r="P66" s="309"/>
      <c r="Q66" s="309"/>
      <c r="R66" s="309"/>
      <c r="S66" s="453"/>
      <c r="T66" s="454"/>
      <c r="U66" s="327"/>
    </row>
    <row r="67" spans="1:21">
      <c r="A67" s="327"/>
      <c r="B67" s="344"/>
      <c r="C67" s="345"/>
      <c r="D67" s="344"/>
      <c r="E67" s="346"/>
      <c r="F67" s="346"/>
      <c r="G67" s="346"/>
      <c r="H67" s="347"/>
      <c r="I67" s="350"/>
      <c r="J67" s="350"/>
      <c r="K67" s="385"/>
      <c r="L67" s="309"/>
      <c r="M67" s="305"/>
      <c r="N67" s="305"/>
      <c r="O67" s="305"/>
      <c r="P67" s="309"/>
      <c r="Q67" s="309"/>
      <c r="R67" s="309"/>
      <c r="S67" s="453"/>
      <c r="T67" s="454"/>
      <c r="U67" s="327"/>
    </row>
    <row r="68" spans="1:21">
      <c r="A68" s="327"/>
      <c r="B68" s="344"/>
      <c r="C68" s="345"/>
      <c r="D68" s="344"/>
      <c r="E68" s="346"/>
      <c r="F68" s="346"/>
      <c r="G68" s="346"/>
      <c r="H68" s="347"/>
      <c r="I68" s="350"/>
      <c r="J68" s="350"/>
      <c r="K68" s="353"/>
      <c r="L68" s="311"/>
      <c r="M68" s="305"/>
      <c r="N68" s="305"/>
      <c r="O68" s="305"/>
      <c r="P68" s="311"/>
      <c r="Q68" s="311"/>
      <c r="R68" s="311"/>
      <c r="S68" s="455"/>
      <c r="T68" s="456"/>
      <c r="U68" s="327"/>
    </row>
    <row r="69" spans="1:21">
      <c r="A69" s="327"/>
      <c r="B69" s="286" t="s">
        <v>88</v>
      </c>
      <c r="C69" s="287"/>
      <c r="D69" s="288"/>
      <c r="E69" s="289"/>
      <c r="F69" s="289"/>
      <c r="G69" s="289"/>
      <c r="H69" s="341"/>
      <c r="I69" s="291"/>
      <c r="J69" s="292">
        <f>SUM(J70:J73)</f>
        <v>0</v>
      </c>
      <c r="K69" s="293">
        <f>SUM(K70:K73)</f>
        <v>0</v>
      </c>
      <c r="L69" s="318"/>
      <c r="M69" s="319"/>
      <c r="N69" s="320"/>
      <c r="O69" s="320"/>
      <c r="P69" s="319"/>
      <c r="Q69" s="303"/>
      <c r="R69" s="303"/>
      <c r="S69" s="447"/>
      <c r="T69" s="448"/>
      <c r="U69" s="327"/>
    </row>
    <row r="70" spans="1:21">
      <c r="A70" s="327"/>
      <c r="B70" s="344"/>
      <c r="C70" s="345"/>
      <c r="D70" s="344"/>
      <c r="E70" s="346"/>
      <c r="F70" s="346"/>
      <c r="G70" s="346"/>
      <c r="H70" s="347"/>
      <c r="I70" s="350"/>
      <c r="J70" s="350"/>
      <c r="K70" s="353"/>
      <c r="L70" s="321"/>
      <c r="M70" s="322"/>
      <c r="N70" s="322"/>
      <c r="O70" s="322"/>
      <c r="P70" s="322"/>
      <c r="Q70" s="322"/>
      <c r="R70" s="322"/>
      <c r="S70" s="449"/>
      <c r="T70" s="450"/>
      <c r="U70" s="327"/>
    </row>
    <row r="71" spans="1:21">
      <c r="A71" s="327"/>
      <c r="B71" s="344"/>
      <c r="C71" s="345"/>
      <c r="D71" s="344"/>
      <c r="E71" s="346"/>
      <c r="F71" s="346"/>
      <c r="G71" s="346"/>
      <c r="H71" s="347"/>
      <c r="I71" s="350"/>
      <c r="J71" s="350"/>
      <c r="K71" s="353"/>
      <c r="L71" s="304"/>
      <c r="M71" s="305"/>
      <c r="N71" s="305"/>
      <c r="O71" s="305"/>
      <c r="P71" s="305"/>
      <c r="Q71" s="305"/>
      <c r="R71" s="305"/>
      <c r="S71" s="449"/>
      <c r="T71" s="450"/>
      <c r="U71" s="327"/>
    </row>
    <row r="72" spans="1:21">
      <c r="A72" s="327"/>
      <c r="B72" s="344"/>
      <c r="C72" s="345"/>
      <c r="D72" s="344"/>
      <c r="E72" s="346"/>
      <c r="F72" s="346"/>
      <c r="G72" s="346"/>
      <c r="H72" s="347"/>
      <c r="I72" s="350"/>
      <c r="J72" s="350"/>
      <c r="K72" s="353"/>
      <c r="L72" s="308"/>
      <c r="M72" s="305"/>
      <c r="N72" s="305"/>
      <c r="O72" s="305"/>
      <c r="P72" s="309"/>
      <c r="Q72" s="309"/>
      <c r="R72" s="309"/>
      <c r="S72" s="453"/>
      <c r="T72" s="457"/>
      <c r="U72" s="327"/>
    </row>
    <row r="73" spans="1:21">
      <c r="A73" s="327"/>
      <c r="B73" s="380"/>
      <c r="C73" s="381"/>
      <c r="D73" s="380"/>
      <c r="E73" s="382"/>
      <c r="F73" s="382"/>
      <c r="G73" s="382"/>
      <c r="H73" s="383"/>
      <c r="I73" s="384"/>
      <c r="J73" s="384"/>
      <c r="K73" s="386"/>
      <c r="L73" s="310"/>
      <c r="M73" s="305"/>
      <c r="N73" s="305"/>
      <c r="O73" s="305"/>
      <c r="P73" s="311"/>
      <c r="Q73" s="311"/>
      <c r="R73" s="311"/>
      <c r="S73" s="455"/>
      <c r="T73" s="458"/>
      <c r="U73" s="327"/>
    </row>
    <row r="74" spans="1:21">
      <c r="A74" s="327"/>
      <c r="B74" s="286" t="s">
        <v>196</v>
      </c>
      <c r="C74" s="287"/>
      <c r="D74" s="288"/>
      <c r="E74" s="289"/>
      <c r="F74" s="289"/>
      <c r="G74" s="289"/>
      <c r="H74" s="341"/>
      <c r="I74" s="291"/>
      <c r="J74" s="292">
        <f>SUM(J75:J78)</f>
        <v>0</v>
      </c>
      <c r="K74" s="293">
        <f>SUM(K75:K78)</f>
        <v>0</v>
      </c>
      <c r="L74" s="323"/>
      <c r="M74" s="323"/>
      <c r="N74" s="323"/>
      <c r="O74" s="323"/>
      <c r="P74" s="324"/>
      <c r="Q74" s="313"/>
      <c r="R74" s="313"/>
      <c r="S74" s="451"/>
      <c r="T74" s="452"/>
      <c r="U74" s="327"/>
    </row>
    <row r="75" spans="1:21">
      <c r="A75" s="327"/>
      <c r="B75" s="344"/>
      <c r="C75" s="345"/>
      <c r="D75" s="344"/>
      <c r="E75" s="346"/>
      <c r="F75" s="346"/>
      <c r="G75" s="346"/>
      <c r="H75" s="347"/>
      <c r="I75" s="350"/>
      <c r="J75" s="350"/>
      <c r="K75" s="353"/>
      <c r="L75" s="304"/>
      <c r="M75" s="305"/>
      <c r="N75" s="305"/>
      <c r="O75" s="305"/>
      <c r="P75" s="305"/>
      <c r="Q75" s="305"/>
      <c r="R75" s="305"/>
      <c r="S75" s="449"/>
      <c r="T75" s="450"/>
      <c r="U75" s="327"/>
    </row>
    <row r="76" spans="1:21">
      <c r="A76" s="327"/>
      <c r="B76" s="344"/>
      <c r="C76" s="345"/>
      <c r="D76" s="344"/>
      <c r="E76" s="346"/>
      <c r="F76" s="346"/>
      <c r="G76" s="346"/>
      <c r="H76" s="347"/>
      <c r="I76" s="350"/>
      <c r="J76" s="350"/>
      <c r="K76" s="353"/>
      <c r="L76" s="308"/>
      <c r="M76" s="305"/>
      <c r="N76" s="305"/>
      <c r="O76" s="305"/>
      <c r="P76" s="309"/>
      <c r="Q76" s="309"/>
      <c r="R76" s="309"/>
      <c r="S76" s="453"/>
      <c r="T76" s="457"/>
      <c r="U76" s="327"/>
    </row>
    <row r="77" spans="1:21">
      <c r="A77" s="327"/>
      <c r="B77" s="344"/>
      <c r="C77" s="345"/>
      <c r="D77" s="344"/>
      <c r="E77" s="346"/>
      <c r="F77" s="346"/>
      <c r="G77" s="346"/>
      <c r="H77" s="347"/>
      <c r="I77" s="350"/>
      <c r="J77" s="350"/>
      <c r="K77" s="353"/>
      <c r="L77" s="308"/>
      <c r="M77" s="305"/>
      <c r="N77" s="305"/>
      <c r="O77" s="305"/>
      <c r="P77" s="309"/>
      <c r="Q77" s="309"/>
      <c r="R77" s="309"/>
      <c r="S77" s="453"/>
      <c r="T77" s="457"/>
      <c r="U77" s="327"/>
    </row>
    <row r="78" spans="1:21">
      <c r="A78" s="327"/>
      <c r="B78" s="344"/>
      <c r="C78" s="345"/>
      <c r="D78" s="344"/>
      <c r="E78" s="346"/>
      <c r="F78" s="346"/>
      <c r="G78" s="346"/>
      <c r="H78" s="347"/>
      <c r="I78" s="350"/>
      <c r="J78" s="350"/>
      <c r="K78" s="353"/>
      <c r="L78" s="308"/>
      <c r="M78" s="305"/>
      <c r="N78" s="305"/>
      <c r="O78" s="305"/>
      <c r="P78" s="309"/>
      <c r="Q78" s="309"/>
      <c r="R78" s="309"/>
      <c r="S78" s="453"/>
      <c r="T78" s="457"/>
      <c r="U78" s="327"/>
    </row>
    <row r="79" spans="1:21">
      <c r="A79" s="327"/>
      <c r="B79" s="371" t="s">
        <v>89</v>
      </c>
      <c r="C79" s="372"/>
      <c r="D79" s="372"/>
      <c r="E79" s="372"/>
      <c r="F79" s="372"/>
      <c r="G79" s="372"/>
      <c r="H79" s="387"/>
      <c r="I79" s="372"/>
      <c r="J79" s="373">
        <f>+J74+J69+J64</f>
        <v>0</v>
      </c>
      <c r="K79" s="376">
        <f>+K74+K69+K64</f>
        <v>0</v>
      </c>
      <c r="L79" s="317"/>
      <c r="M79" s="317"/>
      <c r="N79" s="317"/>
      <c r="O79" s="317"/>
      <c r="P79" s="317"/>
      <c r="Q79" s="317"/>
      <c r="R79" s="317"/>
      <c r="S79" s="441"/>
      <c r="T79" s="442"/>
      <c r="U79" s="327"/>
    </row>
    <row r="80" spans="1:21">
      <c r="A80" s="327"/>
      <c r="B80" s="388"/>
      <c r="C80" s="389"/>
      <c r="D80" s="389"/>
      <c r="E80" s="389"/>
      <c r="F80" s="389"/>
      <c r="G80" s="389"/>
      <c r="H80" s="389"/>
      <c r="I80" s="389"/>
      <c r="J80" s="390"/>
      <c r="K80" s="391"/>
      <c r="L80" s="298"/>
      <c r="M80" s="298"/>
      <c r="N80" s="298"/>
      <c r="O80" s="298"/>
      <c r="P80" s="298"/>
      <c r="Q80" s="298"/>
      <c r="R80" s="298"/>
      <c r="S80" s="298"/>
      <c r="T80" s="298"/>
      <c r="U80" s="327"/>
    </row>
    <row r="81" spans="1:21">
      <c r="A81" s="327"/>
      <c r="B81" s="328"/>
      <c r="C81" s="327"/>
      <c r="D81" s="327"/>
      <c r="E81" s="327"/>
      <c r="F81" s="327"/>
      <c r="G81" s="327"/>
      <c r="H81" s="327"/>
      <c r="I81" s="327"/>
      <c r="J81" s="327"/>
      <c r="K81" s="327"/>
      <c r="L81" s="299"/>
      <c r="M81" s="298"/>
      <c r="N81" s="298"/>
      <c r="O81" s="298"/>
      <c r="P81" s="298"/>
      <c r="Q81" s="298"/>
      <c r="R81" s="298"/>
      <c r="S81" s="298"/>
      <c r="T81" s="298"/>
      <c r="U81" s="327"/>
    </row>
    <row r="82" spans="1:21">
      <c r="A82" s="327"/>
      <c r="B82" s="335" t="s">
        <v>176</v>
      </c>
      <c r="C82" s="336"/>
      <c r="D82" s="327"/>
      <c r="E82" s="327"/>
      <c r="F82" s="327"/>
      <c r="G82" s="327"/>
      <c r="H82" s="327"/>
      <c r="I82" s="327"/>
      <c r="J82" s="327"/>
      <c r="K82" s="327"/>
      <c r="L82" s="299"/>
      <c r="M82" s="298"/>
      <c r="N82" s="298"/>
      <c r="O82" s="298"/>
      <c r="P82" s="298"/>
      <c r="Q82" s="298"/>
      <c r="R82" s="298"/>
      <c r="S82" s="460"/>
      <c r="T82" s="460"/>
      <c r="U82" s="327"/>
    </row>
    <row r="83" spans="1:21">
      <c r="A83" s="327"/>
      <c r="B83" s="328"/>
      <c r="C83" s="327"/>
      <c r="D83" s="327"/>
      <c r="E83" s="327"/>
      <c r="F83" s="327"/>
      <c r="G83" s="327"/>
      <c r="H83" s="327"/>
      <c r="I83" s="327"/>
      <c r="J83" s="327"/>
      <c r="K83" s="327"/>
      <c r="L83" s="299"/>
      <c r="M83" s="298"/>
      <c r="N83" s="298"/>
      <c r="O83" s="298"/>
      <c r="P83" s="298"/>
      <c r="Q83" s="298"/>
      <c r="R83" s="298"/>
      <c r="S83" s="445"/>
      <c r="T83" s="445"/>
      <c r="U83" s="327"/>
    </row>
    <row r="84" spans="1:21" ht="45">
      <c r="A84" s="327"/>
      <c r="B84" s="338" t="s">
        <v>124</v>
      </c>
      <c r="C84" s="339" t="s">
        <v>103</v>
      </c>
      <c r="D84" s="340" t="s">
        <v>125</v>
      </c>
      <c r="E84" s="339" t="s">
        <v>83</v>
      </c>
      <c r="F84" s="339" t="s">
        <v>13</v>
      </c>
      <c r="G84" s="339" t="s">
        <v>84</v>
      </c>
      <c r="H84" s="339" t="s">
        <v>104</v>
      </c>
      <c r="I84" s="340" t="s">
        <v>105</v>
      </c>
      <c r="J84" s="340" t="s">
        <v>106</v>
      </c>
      <c r="K84" s="340" t="s">
        <v>187</v>
      </c>
      <c r="L84" s="300" t="s">
        <v>71</v>
      </c>
      <c r="M84" s="301" t="s">
        <v>72</v>
      </c>
      <c r="N84" s="301" t="s">
        <v>107</v>
      </c>
      <c r="O84" s="301" t="s">
        <v>108</v>
      </c>
      <c r="P84" s="301" t="s">
        <v>109</v>
      </c>
      <c r="Q84" s="301" t="s">
        <v>110</v>
      </c>
      <c r="R84" s="301" t="s">
        <v>111</v>
      </c>
      <c r="S84" s="443" t="s">
        <v>112</v>
      </c>
      <c r="T84" s="444"/>
      <c r="U84" s="327"/>
    </row>
    <row r="85" spans="1:21">
      <c r="A85" s="327"/>
      <c r="B85" s="286" t="s">
        <v>207</v>
      </c>
      <c r="C85" s="287"/>
      <c r="D85" s="288"/>
      <c r="E85" s="289"/>
      <c r="F85" s="289"/>
      <c r="G85" s="289"/>
      <c r="H85" s="290"/>
      <c r="I85" s="291"/>
      <c r="J85" s="292">
        <f>+SUM(J86:J88)</f>
        <v>0</v>
      </c>
      <c r="K85" s="293">
        <f>+SUM(K86:K88)</f>
        <v>0</v>
      </c>
      <c r="L85" s="317"/>
      <c r="M85" s="317"/>
      <c r="N85" s="317"/>
      <c r="O85" s="317"/>
      <c r="P85" s="317"/>
      <c r="Q85" s="317"/>
      <c r="R85" s="317"/>
      <c r="S85" s="445"/>
      <c r="T85" s="446"/>
      <c r="U85" s="327"/>
    </row>
    <row r="86" spans="1:21">
      <c r="A86" s="327"/>
      <c r="B86" s="344"/>
      <c r="C86" s="345"/>
      <c r="D86" s="344"/>
      <c r="E86" s="346"/>
      <c r="F86" s="346"/>
      <c r="G86" s="346"/>
      <c r="H86" s="347"/>
      <c r="I86" s="350"/>
      <c r="J86" s="350"/>
      <c r="K86" s="392"/>
      <c r="L86" s="315"/>
      <c r="M86" s="315"/>
      <c r="N86" s="315"/>
      <c r="O86" s="315"/>
      <c r="P86" s="315"/>
      <c r="Q86" s="315"/>
      <c r="R86" s="315"/>
      <c r="S86" s="315"/>
      <c r="T86" s="315"/>
      <c r="U86" s="327"/>
    </row>
    <row r="87" spans="1:21">
      <c r="A87" s="327"/>
      <c r="B87" s="344"/>
      <c r="C87" s="345"/>
      <c r="D87" s="344"/>
      <c r="E87" s="346"/>
      <c r="F87" s="346"/>
      <c r="G87" s="346"/>
      <c r="H87" s="347"/>
      <c r="I87" s="350"/>
      <c r="J87" s="350"/>
      <c r="K87" s="392"/>
      <c r="L87" s="315"/>
      <c r="M87" s="315"/>
      <c r="N87" s="315"/>
      <c r="O87" s="315"/>
      <c r="P87" s="315"/>
      <c r="Q87" s="315"/>
      <c r="R87" s="315"/>
      <c r="S87" s="315"/>
      <c r="T87" s="315"/>
      <c r="U87" s="327"/>
    </row>
    <row r="88" spans="1:21">
      <c r="A88" s="327"/>
      <c r="B88" s="344"/>
      <c r="C88" s="345"/>
      <c r="D88" s="344"/>
      <c r="E88" s="346"/>
      <c r="F88" s="346"/>
      <c r="G88" s="346"/>
      <c r="H88" s="347"/>
      <c r="I88" s="350"/>
      <c r="J88" s="350"/>
      <c r="K88" s="392"/>
      <c r="L88" s="315"/>
      <c r="M88" s="315"/>
      <c r="N88" s="315"/>
      <c r="O88" s="315"/>
      <c r="P88" s="315"/>
      <c r="Q88" s="315"/>
      <c r="R88" s="315"/>
      <c r="S88" s="315"/>
      <c r="T88" s="315"/>
      <c r="U88" s="327"/>
    </row>
    <row r="89" spans="1:21">
      <c r="A89" s="327"/>
      <c r="B89" s="371" t="s">
        <v>208</v>
      </c>
      <c r="C89" s="372"/>
      <c r="D89" s="372"/>
      <c r="E89" s="372"/>
      <c r="F89" s="372"/>
      <c r="G89" s="372"/>
      <c r="H89" s="387"/>
      <c r="I89" s="372"/>
      <c r="J89" s="373">
        <f>+J85</f>
        <v>0</v>
      </c>
      <c r="K89" s="376">
        <f>+K85</f>
        <v>0</v>
      </c>
      <c r="L89" s="317"/>
      <c r="M89" s="317"/>
      <c r="N89" s="326"/>
      <c r="O89" s="317"/>
      <c r="P89" s="317"/>
      <c r="Q89" s="317"/>
      <c r="R89" s="317"/>
      <c r="S89" s="441"/>
      <c r="T89" s="442"/>
      <c r="U89" s="327"/>
    </row>
    <row r="90" spans="1:21" s="327" customFormat="1">
      <c r="B90" s="388"/>
      <c r="C90" s="389"/>
      <c r="D90" s="389"/>
      <c r="E90" s="389"/>
      <c r="F90" s="389"/>
      <c r="G90" s="389"/>
      <c r="H90" s="396"/>
      <c r="I90" s="396"/>
      <c r="J90" s="396"/>
      <c r="K90" s="396"/>
      <c r="L90" s="397"/>
      <c r="M90" s="397"/>
      <c r="N90" s="391"/>
      <c r="O90" s="397"/>
      <c r="P90" s="397"/>
      <c r="Q90" s="397"/>
      <c r="R90" s="397"/>
      <c r="S90" s="397"/>
      <c r="T90" s="397"/>
    </row>
    <row r="91" spans="1:21" s="327" customFormat="1">
      <c r="B91" s="388"/>
      <c r="C91" s="389"/>
      <c r="D91" s="389"/>
      <c r="E91" s="389"/>
      <c r="F91" s="389"/>
      <c r="G91" s="389"/>
      <c r="H91" s="396"/>
      <c r="I91" s="396"/>
      <c r="J91" s="396"/>
      <c r="K91" s="396"/>
    </row>
    <row r="92" spans="1:21">
      <c r="A92" s="343"/>
      <c r="B92" s="398"/>
      <c r="C92" s="395"/>
      <c r="D92" s="395"/>
      <c r="E92" s="327"/>
      <c r="F92" s="397"/>
      <c r="G92" s="397"/>
      <c r="H92" s="397"/>
      <c r="I92" s="399"/>
      <c r="J92" s="400">
        <f>+J79+J58+J89</f>
        <v>0</v>
      </c>
      <c r="K92" s="376">
        <f>+K79+K58+K89</f>
        <v>0</v>
      </c>
      <c r="L92" s="325"/>
      <c r="M92" s="298"/>
      <c r="N92" s="298"/>
      <c r="O92" s="298"/>
      <c r="P92" s="298"/>
      <c r="Q92" s="298"/>
      <c r="R92" s="298"/>
      <c r="S92" s="298"/>
      <c r="T92" s="298"/>
      <c r="U92" s="327"/>
    </row>
    <row r="93" spans="1:21" s="327" customFormat="1">
      <c r="A93" s="343"/>
      <c r="B93" s="393"/>
      <c r="C93" s="394"/>
      <c r="D93" s="395"/>
      <c r="L93" s="147"/>
    </row>
  </sheetData>
  <sheetProtection formatCells="0" formatColumns="0" formatRows="0" insertColumns="0" insertRows="0" insertHyperlinks="0" deleteColumns="0" deleteRows="0" selectLockedCells="1" sort="0" autoFilter="0" pivotTables="0"/>
  <mergeCells count="61">
    <mergeCell ref="S89:T89"/>
    <mergeCell ref="S82:T82"/>
    <mergeCell ref="S83:T83"/>
    <mergeCell ref="S84:T84"/>
    <mergeCell ref="S85:T85"/>
    <mergeCell ref="S39:T39"/>
    <mergeCell ref="S22:T22"/>
    <mergeCell ref="S31:T31"/>
    <mergeCell ref="S38:T38"/>
    <mergeCell ref="S34:T34"/>
    <mergeCell ref="S35:T35"/>
    <mergeCell ref="S37:T37"/>
    <mergeCell ref="S36:T36"/>
    <mergeCell ref="S32:T32"/>
    <mergeCell ref="S33:T33"/>
    <mergeCell ref="L9:T9"/>
    <mergeCell ref="M10:T10"/>
    <mergeCell ref="S20:T20"/>
    <mergeCell ref="S21:T21"/>
    <mergeCell ref="S54:T54"/>
    <mergeCell ref="S48:T48"/>
    <mergeCell ref="S53:T53"/>
    <mergeCell ref="S47:T47"/>
    <mergeCell ref="S49:T49"/>
    <mergeCell ref="S50:T50"/>
    <mergeCell ref="S51:T51"/>
    <mergeCell ref="S52:T52"/>
    <mergeCell ref="S45:T45"/>
    <mergeCell ref="S46:T46"/>
    <mergeCell ref="S40:T40"/>
    <mergeCell ref="S41:T41"/>
    <mergeCell ref="S73:T73"/>
    <mergeCell ref="S42:T42"/>
    <mergeCell ref="S44:T44"/>
    <mergeCell ref="S43:T43"/>
    <mergeCell ref="S65:T65"/>
    <mergeCell ref="S66:T66"/>
    <mergeCell ref="S55:T55"/>
    <mergeCell ref="S56:T56"/>
    <mergeCell ref="S57:T57"/>
    <mergeCell ref="S59:T59"/>
    <mergeCell ref="S60:T60"/>
    <mergeCell ref="S61:T61"/>
    <mergeCell ref="S62:T62"/>
    <mergeCell ref="S58:T58"/>
    <mergeCell ref="H10:I10"/>
    <mergeCell ref="F10:G10"/>
    <mergeCell ref="S79:T79"/>
    <mergeCell ref="S63:T63"/>
    <mergeCell ref="S64:T64"/>
    <mergeCell ref="S69:T69"/>
    <mergeCell ref="S70:T70"/>
    <mergeCell ref="S74:T74"/>
    <mergeCell ref="S67:T67"/>
    <mergeCell ref="S68:T68"/>
    <mergeCell ref="S78:T78"/>
    <mergeCell ref="S77:T77"/>
    <mergeCell ref="S76:T76"/>
    <mergeCell ref="S75:T75"/>
    <mergeCell ref="S72:T72"/>
    <mergeCell ref="S71:T71"/>
  </mergeCells>
  <phoneticPr fontId="0" type="noConversion"/>
  <conditionalFormatting sqref="L92 L22:L58 P69 M69 L75:L78 L80 L64:L73 L82:R90">
    <cfRule type="cellIs" dxfId="1" priority="42" stopIfTrue="1" operator="lessThan">
      <formula>-0.2001</formula>
    </cfRule>
  </conditionalFormatting>
  <conditionalFormatting sqref="P74">
    <cfRule type="cellIs" dxfId="0" priority="41" stopIfTrue="1" operator="lessThan">
      <formula>-0.2001</formula>
    </cfRule>
  </conditionalFormatting>
  <dataValidations xWindow="384" yWindow="274" count="5">
    <dataValidation allowBlank="1" showInputMessage="1" showErrorMessage="1" prompt="hi ha documents de despesa" sqref="L65:L68 L70:L73 L22:L32 L34:L37 L39:L42 L44:L47 L49:L52 L54:L57 L75:L78">
      <formula1>0</formula1>
      <formula2>0</formula2>
    </dataValidation>
    <dataValidation allowBlank="1" showInputMessage="1" showErrorMessage="1" prompt="la naturalesa de la despesa és elegible" sqref="M22:O32 M34:O37 M39:O42 M44:O47 M49:O52 M54:O57 M65:O68 M70:O73 M75:O78">
      <formula1>0</formula1>
      <formula2>0</formula2>
    </dataValidation>
    <dataValidation allowBlank="1" showInputMessage="1" showErrorMessage="1" prompt="Hi ha comprovació del pagament objectiu de la despesa" sqref="P65:P68 P70:P73 P22:P32 P34:P37 P39:P42 P44:P47 P49:P52 P54:P57 P75:P78">
      <formula1>0</formula1>
      <formula2>0</formula2>
    </dataValidation>
    <dataValidation allowBlank="1" showInputMessage="1" showErrorMessage="1" prompt="Hi ha segell de finançament SOIB / cofinançament FSE" sqref="Q65:Q68 Q70:Q73 Q22:Q32 Q34:Q37 Q39:Q42 Q44:Q47 Q49:Q52 Q54:Q57 Q75:Q78 Q63 Q20"/>
    <dataValidation allowBlank="1" showInputMessage="1" showErrorMessage="1" prompt="Es superen els topes fixats a la convoctòira?" sqref="R65:R68 R70:R73 R22:R32 R34:R37 R39:R42 R44:R47 R49:R52 R54:R57 R75:R78 Q63:R63 Q20:R20"/>
  </dataValidation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B3:L37"/>
  <sheetViews>
    <sheetView zoomScale="80" zoomScaleNormal="80" workbookViewId="0">
      <selection activeCell="B27" sqref="B27"/>
    </sheetView>
  </sheetViews>
  <sheetFormatPr baseColWidth="10" defaultRowHeight="15"/>
  <cols>
    <col min="1" max="1" width="11.42578125" style="149"/>
    <col min="2" max="3" width="40.7109375" style="149" customWidth="1"/>
    <col min="4" max="5" width="11.42578125" style="149"/>
    <col min="6" max="6" width="11.42578125" style="149" customWidth="1"/>
    <col min="7" max="7" width="12.5703125" style="149" customWidth="1"/>
    <col min="8" max="16384" width="11.42578125" style="149"/>
  </cols>
  <sheetData>
    <row r="3" spans="2:12" ht="18.75">
      <c r="D3" s="157"/>
    </row>
    <row r="5" spans="2:12">
      <c r="D5" s="150" t="s">
        <v>90</v>
      </c>
    </row>
    <row r="9" spans="2:12">
      <c r="B9" s="149" t="s">
        <v>197</v>
      </c>
    </row>
    <row r="10" spans="2:12">
      <c r="B10" s="149" t="s">
        <v>91</v>
      </c>
    </row>
    <row r="11" spans="2:12">
      <c r="B11" s="149" t="s">
        <v>92</v>
      </c>
    </row>
    <row r="12" spans="2:12" ht="15.75" thickBot="1"/>
    <row r="13" spans="2:12" ht="75.75" customHeight="1" thickTop="1" thickBot="1">
      <c r="B13" s="151" t="s">
        <v>93</v>
      </c>
      <c r="C13" s="152" t="s">
        <v>94</v>
      </c>
      <c r="D13" s="153" t="s">
        <v>95</v>
      </c>
      <c r="E13" s="153" t="s">
        <v>96</v>
      </c>
      <c r="F13" s="153" t="s">
        <v>97</v>
      </c>
      <c r="G13" s="153" t="s">
        <v>98</v>
      </c>
      <c r="H13" s="153" t="s">
        <v>99</v>
      </c>
      <c r="I13" s="153" t="s">
        <v>100</v>
      </c>
      <c r="J13" s="154" t="s">
        <v>126</v>
      </c>
      <c r="K13" s="154" t="s">
        <v>127</v>
      </c>
      <c r="L13" s="155" t="s">
        <v>198</v>
      </c>
    </row>
    <row r="14" spans="2:12" ht="20.100000000000001" customHeight="1" thickTop="1">
      <c r="B14" s="158"/>
      <c r="C14" s="159"/>
      <c r="D14" s="159"/>
      <c r="E14" s="159"/>
      <c r="F14" s="159"/>
      <c r="G14" s="159"/>
      <c r="H14" s="159"/>
      <c r="I14" s="159"/>
      <c r="J14" s="160"/>
      <c r="K14" s="160"/>
      <c r="L14" s="161"/>
    </row>
    <row r="15" spans="2:12" ht="20.100000000000001" customHeight="1">
      <c r="B15" s="162"/>
      <c r="C15" s="163"/>
      <c r="D15" s="163"/>
      <c r="E15" s="163"/>
      <c r="F15" s="163"/>
      <c r="G15" s="163"/>
      <c r="H15" s="163"/>
      <c r="I15" s="163"/>
      <c r="J15" s="164"/>
      <c r="K15" s="164"/>
      <c r="L15" s="165"/>
    </row>
    <row r="16" spans="2:12" ht="20.100000000000001" customHeight="1">
      <c r="B16" s="162"/>
      <c r="C16" s="163"/>
      <c r="D16" s="163"/>
      <c r="E16" s="163"/>
      <c r="F16" s="163"/>
      <c r="G16" s="163"/>
      <c r="H16" s="163"/>
      <c r="I16" s="163"/>
      <c r="J16" s="164"/>
      <c r="K16" s="164"/>
      <c r="L16" s="165"/>
    </row>
    <row r="17" spans="2:12" ht="20.100000000000001" customHeight="1">
      <c r="B17" s="162"/>
      <c r="C17" s="163"/>
      <c r="D17" s="163"/>
      <c r="E17" s="163"/>
      <c r="F17" s="163"/>
      <c r="G17" s="163"/>
      <c r="H17" s="163"/>
      <c r="I17" s="163"/>
      <c r="J17" s="164"/>
      <c r="K17" s="164"/>
      <c r="L17" s="165"/>
    </row>
    <row r="18" spans="2:12" ht="20.100000000000001" customHeight="1">
      <c r="B18" s="162"/>
      <c r="C18" s="163"/>
      <c r="D18" s="163"/>
      <c r="E18" s="163"/>
      <c r="F18" s="163"/>
      <c r="G18" s="163"/>
      <c r="H18" s="163"/>
      <c r="I18" s="163"/>
      <c r="J18" s="164"/>
      <c r="K18" s="164"/>
      <c r="L18" s="165"/>
    </row>
    <row r="19" spans="2:12" ht="20.100000000000001" customHeight="1">
      <c r="B19" s="162"/>
      <c r="C19" s="163"/>
      <c r="D19" s="163"/>
      <c r="E19" s="163"/>
      <c r="F19" s="163"/>
      <c r="G19" s="163"/>
      <c r="H19" s="163"/>
      <c r="I19" s="163"/>
      <c r="J19" s="164"/>
      <c r="K19" s="164"/>
      <c r="L19" s="165"/>
    </row>
    <row r="20" spans="2:12" ht="20.100000000000001" customHeight="1">
      <c r="B20" s="162"/>
      <c r="C20" s="163"/>
      <c r="D20" s="163"/>
      <c r="E20" s="163"/>
      <c r="F20" s="163"/>
      <c r="G20" s="163"/>
      <c r="H20" s="163"/>
      <c r="I20" s="163"/>
      <c r="J20" s="164"/>
      <c r="K20" s="164"/>
      <c r="L20" s="165"/>
    </row>
    <row r="21" spans="2:12" ht="20.100000000000001" customHeight="1">
      <c r="B21" s="162"/>
      <c r="C21" s="163"/>
      <c r="D21" s="163"/>
      <c r="E21" s="163"/>
      <c r="F21" s="163"/>
      <c r="G21" s="163"/>
      <c r="H21" s="163"/>
      <c r="I21" s="163"/>
      <c r="J21" s="164"/>
      <c r="K21" s="164"/>
      <c r="L21" s="165"/>
    </row>
    <row r="22" spans="2:12" ht="20.100000000000001" customHeight="1">
      <c r="B22" s="162"/>
      <c r="C22" s="163"/>
      <c r="D22" s="163"/>
      <c r="E22" s="163"/>
      <c r="F22" s="163"/>
      <c r="G22" s="163"/>
      <c r="H22" s="163"/>
      <c r="I22" s="163"/>
      <c r="J22" s="164"/>
      <c r="K22" s="164"/>
      <c r="L22" s="165"/>
    </row>
    <row r="23" spans="2:12" ht="20.100000000000001" customHeight="1">
      <c r="B23" s="162"/>
      <c r="C23" s="163"/>
      <c r="D23" s="163"/>
      <c r="E23" s="163"/>
      <c r="F23" s="163"/>
      <c r="G23" s="163"/>
      <c r="H23" s="163"/>
      <c r="I23" s="163"/>
      <c r="J23" s="164"/>
      <c r="K23" s="164"/>
      <c r="L23" s="165"/>
    </row>
    <row r="24" spans="2:12" ht="20.100000000000001" customHeight="1">
      <c r="B24" s="162"/>
      <c r="C24" s="163"/>
      <c r="D24" s="163"/>
      <c r="E24" s="163"/>
      <c r="F24" s="163"/>
      <c r="G24" s="163"/>
      <c r="H24" s="163"/>
      <c r="I24" s="163"/>
      <c r="J24" s="164"/>
      <c r="K24" s="164"/>
      <c r="L24" s="165"/>
    </row>
    <row r="25" spans="2:12" ht="20.100000000000001" customHeight="1">
      <c r="B25" s="162"/>
      <c r="C25" s="163"/>
      <c r="D25" s="163"/>
      <c r="E25" s="163"/>
      <c r="F25" s="163"/>
      <c r="G25" s="163"/>
      <c r="H25" s="163"/>
      <c r="I25" s="163"/>
      <c r="J25" s="164"/>
      <c r="K25" s="164"/>
      <c r="L25" s="165"/>
    </row>
    <row r="26" spans="2:12" ht="20.100000000000001" customHeight="1">
      <c r="B26" s="162"/>
      <c r="C26" s="163"/>
      <c r="D26" s="163"/>
      <c r="E26" s="163"/>
      <c r="F26" s="163"/>
      <c r="G26" s="163"/>
      <c r="H26" s="163"/>
      <c r="I26" s="163"/>
      <c r="J26" s="164"/>
      <c r="K26" s="164"/>
      <c r="L26" s="165"/>
    </row>
    <row r="27" spans="2:12" ht="20.100000000000001" customHeight="1">
      <c r="B27" s="162"/>
      <c r="C27" s="163"/>
      <c r="D27" s="163"/>
      <c r="E27" s="163"/>
      <c r="F27" s="163"/>
      <c r="G27" s="163"/>
      <c r="H27" s="163"/>
      <c r="I27" s="163"/>
      <c r="J27" s="164"/>
      <c r="K27" s="164"/>
      <c r="L27" s="165"/>
    </row>
    <row r="28" spans="2:12" ht="20.100000000000001" customHeight="1" thickBot="1">
      <c r="B28" s="166"/>
      <c r="C28" s="167"/>
      <c r="D28" s="167"/>
      <c r="E28" s="167"/>
      <c r="F28" s="167"/>
      <c r="G28" s="167"/>
      <c r="H28" s="167"/>
      <c r="I28" s="167"/>
      <c r="J28" s="168"/>
      <c r="K28" s="168"/>
      <c r="L28" s="169"/>
    </row>
    <row r="29" spans="2:12" ht="20.100000000000001" customHeight="1" thickTop="1" thickBot="1">
      <c r="G29" s="156" t="s">
        <v>85</v>
      </c>
      <c r="H29" s="170"/>
      <c r="I29" s="171"/>
      <c r="J29" s="172"/>
      <c r="K29" s="172"/>
      <c r="L29" s="173"/>
    </row>
    <row r="30" spans="2:12" ht="15.75" thickTop="1"/>
    <row r="32" spans="2:12">
      <c r="E32" s="149" t="s">
        <v>101</v>
      </c>
    </row>
    <row r="34" spans="2:5">
      <c r="E34" s="149" t="s">
        <v>102</v>
      </c>
    </row>
    <row r="36" spans="2:5">
      <c r="B36" s="174"/>
    </row>
    <row r="37" spans="2:5" ht="17.25">
      <c r="B37" s="149" t="s">
        <v>199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BO143"/>
  <sheetViews>
    <sheetView topLeftCell="B1" zoomScale="80" zoomScaleNormal="80" workbookViewId="0">
      <selection activeCell="C110" sqref="C110:E110"/>
    </sheetView>
  </sheetViews>
  <sheetFormatPr baseColWidth="10" defaultRowHeight="20.100000000000001" customHeight="1"/>
  <cols>
    <col min="1" max="1" width="32.7109375" style="1" customWidth="1"/>
    <col min="2" max="2" width="7.140625" style="175" customWidth="1"/>
    <col min="3" max="3" width="8" style="175" customWidth="1"/>
    <col min="4" max="4" width="3.5703125" style="175" customWidth="1"/>
    <col min="5" max="5" width="2.85546875" style="175" customWidth="1"/>
    <col min="6" max="6" width="4.28515625" style="175" customWidth="1"/>
    <col min="7" max="7" width="7.7109375" style="175" customWidth="1"/>
    <col min="8" max="8" width="5.85546875" style="175" customWidth="1"/>
    <col min="9" max="9" width="6.140625" style="175" customWidth="1"/>
    <col min="10" max="10" width="6.42578125" style="175" customWidth="1"/>
    <col min="11" max="11" width="8.28515625" style="175" customWidth="1"/>
    <col min="12" max="12" width="6.7109375" style="175" customWidth="1"/>
    <col min="13" max="13" width="4.42578125" style="175" customWidth="1"/>
    <col min="14" max="14" width="7" style="175" customWidth="1"/>
    <col min="15" max="15" width="3.140625" style="175" customWidth="1"/>
    <col min="16" max="16" width="5.28515625" style="175" customWidth="1"/>
    <col min="17" max="17" width="5.85546875" style="175" customWidth="1"/>
    <col min="18" max="18" width="3.85546875" style="175" customWidth="1"/>
    <col min="19" max="19" width="2.85546875" style="175" customWidth="1"/>
    <col min="20" max="20" width="10" style="175" customWidth="1"/>
    <col min="21" max="21" width="6.140625" style="175" customWidth="1"/>
    <col min="22" max="22" width="8.85546875" style="175" customWidth="1"/>
    <col min="23" max="23" width="2.85546875" style="175" customWidth="1"/>
    <col min="24" max="24" width="4.5703125" style="175" customWidth="1"/>
    <col min="25" max="25" width="4.7109375" style="175" customWidth="1"/>
    <col min="26" max="26" width="4.140625" style="175" customWidth="1"/>
    <col min="27" max="29" width="2.85546875" style="175" customWidth="1"/>
    <col min="30" max="30" width="4.85546875" style="175" customWidth="1"/>
    <col min="31" max="31" width="4.7109375" style="175" customWidth="1"/>
    <col min="32" max="32" width="4.5703125" style="175" customWidth="1"/>
    <col min="33" max="33" width="2.85546875" style="175" customWidth="1"/>
    <col min="34" max="34" width="4.7109375" style="175" customWidth="1"/>
    <col min="35" max="35" width="3.7109375" style="175" customWidth="1"/>
    <col min="36" max="36" width="2.85546875" style="175" customWidth="1"/>
    <col min="37" max="37" width="3.5703125" style="175" customWidth="1"/>
    <col min="38" max="38" width="10" style="175" customWidth="1"/>
    <col min="39" max="39" width="13.7109375" style="175" customWidth="1"/>
    <col min="40" max="40" width="6.42578125" style="175" customWidth="1"/>
    <col min="41" max="45" width="2.85546875" style="175" customWidth="1"/>
    <col min="46" max="46" width="2.42578125" style="175" customWidth="1"/>
    <col min="47" max="48" width="2.85546875" style="175" customWidth="1"/>
    <col min="49" max="49" width="3" style="175" customWidth="1"/>
    <col min="50" max="54" width="2.85546875" style="175" customWidth="1"/>
    <col min="55" max="55" width="11.85546875" style="175" bestFit="1" customWidth="1"/>
    <col min="56" max="16384" width="11.42578125" style="175"/>
  </cols>
  <sheetData>
    <row r="1" spans="1:49" ht="20.100000000000001" customHeight="1">
      <c r="AS1" s="2"/>
      <c r="AT1" s="3" t="s">
        <v>10</v>
      </c>
    </row>
    <row r="2" spans="1:49" ht="20.100000000000001" customHeight="1">
      <c r="AS2" s="2"/>
      <c r="AT2" s="3"/>
    </row>
    <row r="3" spans="1:49" ht="26.1" customHeight="1">
      <c r="AQ3" s="2"/>
      <c r="AR3" s="4"/>
      <c r="AS3" s="176"/>
      <c r="AT3" s="3" t="s">
        <v>0</v>
      </c>
      <c r="AU3" s="5"/>
      <c r="AW3" s="6"/>
    </row>
    <row r="4" spans="1:49" ht="26.1" customHeight="1" thickBot="1">
      <c r="E4" s="7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"/>
      <c r="AL4" s="9"/>
      <c r="AQ4" s="2"/>
      <c r="AR4" s="10"/>
      <c r="AS4" s="3"/>
      <c r="AT4" s="3"/>
      <c r="AU4" s="176"/>
      <c r="AV4" s="11"/>
      <c r="AW4" s="6"/>
    </row>
    <row r="5" spans="1:49" s="11" customFormat="1" ht="26.1" customHeight="1" thickTop="1" thickBot="1">
      <c r="A5" s="89"/>
      <c r="D5" s="50"/>
      <c r="E5" s="50"/>
      <c r="F5" s="50"/>
      <c r="G5" s="90"/>
      <c r="I5" s="583" t="s">
        <v>141</v>
      </c>
      <c r="J5" s="584"/>
      <c r="K5" s="584"/>
      <c r="L5" s="584"/>
      <c r="M5" s="584"/>
      <c r="N5" s="584"/>
      <c r="O5" s="584"/>
      <c r="P5" s="584"/>
      <c r="Q5" s="584"/>
      <c r="R5" s="584"/>
      <c r="S5" s="584"/>
      <c r="T5" s="584"/>
      <c r="U5" s="584"/>
      <c r="V5" s="584"/>
      <c r="W5" s="584"/>
      <c r="X5" s="584"/>
      <c r="Y5" s="584"/>
      <c r="Z5" s="584"/>
      <c r="AA5" s="584"/>
      <c r="AB5" s="585"/>
      <c r="AC5" s="91"/>
      <c r="AD5" s="91"/>
      <c r="AE5" s="91"/>
      <c r="AF5" s="91"/>
      <c r="AG5" s="91"/>
      <c r="AH5" s="91"/>
      <c r="AI5" s="91"/>
      <c r="AJ5" s="91"/>
      <c r="AK5" s="91"/>
      <c r="AL5" s="50"/>
      <c r="AN5" s="12"/>
      <c r="AQ5" s="137"/>
      <c r="AR5" s="136"/>
      <c r="AS5" s="3"/>
      <c r="AT5" s="3"/>
    </row>
    <row r="6" spans="1:49" s="11" customFormat="1" ht="20.100000000000001" customHeight="1" thickTop="1">
      <c r="A6" s="89"/>
      <c r="AR6" s="282"/>
      <c r="AS6" s="283"/>
      <c r="AT6" s="283"/>
      <c r="AU6" s="283"/>
      <c r="AV6" s="12"/>
    </row>
    <row r="7" spans="1:49" s="11" customFormat="1" ht="9.75" customHeight="1">
      <c r="A7" s="89"/>
      <c r="AR7" s="13"/>
      <c r="AS7" s="3"/>
      <c r="AT7" s="3"/>
      <c r="AU7" s="3"/>
    </row>
    <row r="8" spans="1:49" s="11" customFormat="1" ht="20.100000000000001" customHeight="1">
      <c r="A8" s="89"/>
      <c r="B8" s="472" t="s">
        <v>209</v>
      </c>
      <c r="C8" s="472"/>
      <c r="D8" s="472"/>
      <c r="E8" s="472"/>
      <c r="F8" s="472"/>
      <c r="G8" s="472"/>
      <c r="H8" s="472"/>
      <c r="I8" s="472"/>
      <c r="J8" s="472"/>
      <c r="K8" s="472"/>
      <c r="L8" s="472"/>
      <c r="M8" s="472"/>
      <c r="N8" s="472"/>
      <c r="O8" s="472"/>
      <c r="P8" s="472"/>
      <c r="Q8" s="472"/>
      <c r="R8" s="472"/>
      <c r="S8" s="472"/>
      <c r="T8" s="472"/>
      <c r="U8" s="472"/>
      <c r="V8" s="472"/>
      <c r="W8" s="472"/>
      <c r="X8" s="472"/>
      <c r="Y8" s="472"/>
      <c r="Z8" s="472"/>
      <c r="AA8" s="472"/>
      <c r="AB8" s="472"/>
      <c r="AC8" s="472"/>
      <c r="AD8" s="472"/>
      <c r="AE8" s="472"/>
      <c r="AF8" s="472"/>
      <c r="AG8" s="472"/>
      <c r="AH8" s="472"/>
      <c r="AI8" s="472"/>
      <c r="AJ8" s="472"/>
      <c r="AK8" s="472"/>
      <c r="AL8" s="472"/>
      <c r="AM8" s="472"/>
      <c r="AN8" s="472"/>
      <c r="AO8" s="472"/>
      <c r="AP8" s="472"/>
      <c r="AQ8" s="472"/>
      <c r="AR8" s="472"/>
      <c r="AS8" s="472"/>
      <c r="AT8" s="472"/>
      <c r="AU8" s="472"/>
      <c r="AV8" s="472"/>
      <c r="AW8" s="472"/>
    </row>
    <row r="9" spans="1:49" s="11" customFormat="1" ht="33.75" customHeight="1">
      <c r="A9" s="79"/>
      <c r="B9" s="471" t="s">
        <v>484</v>
      </c>
      <c r="C9" s="471"/>
      <c r="D9" s="471"/>
      <c r="E9" s="471"/>
      <c r="F9" s="471"/>
      <c r="G9" s="471"/>
      <c r="H9" s="471"/>
      <c r="I9" s="471"/>
      <c r="J9" s="471"/>
      <c r="K9" s="471"/>
      <c r="L9" s="471"/>
      <c r="M9" s="471"/>
      <c r="N9" s="471"/>
      <c r="O9" s="471"/>
      <c r="P9" s="471"/>
      <c r="Q9" s="471"/>
      <c r="R9" s="471"/>
      <c r="S9" s="471"/>
      <c r="T9" s="471"/>
      <c r="U9" s="471"/>
      <c r="V9" s="471"/>
      <c r="W9" s="471"/>
      <c r="X9" s="471"/>
      <c r="Y9" s="471"/>
      <c r="Z9" s="471"/>
      <c r="AA9" s="471"/>
      <c r="AB9" s="471"/>
      <c r="AC9" s="471"/>
      <c r="AD9" s="471"/>
      <c r="AE9" s="471"/>
      <c r="AF9" s="471"/>
      <c r="AG9" s="471"/>
      <c r="AH9" s="471"/>
      <c r="AI9" s="471"/>
      <c r="AJ9" s="471"/>
      <c r="AK9" s="471"/>
      <c r="AL9" s="471"/>
      <c r="AM9" s="471"/>
      <c r="AN9" s="471"/>
      <c r="AO9" s="471"/>
      <c r="AP9" s="471"/>
      <c r="AQ9" s="471"/>
      <c r="AR9" s="471"/>
      <c r="AS9" s="471"/>
      <c r="AT9" s="284"/>
      <c r="AU9" s="284"/>
      <c r="AV9" s="284"/>
      <c r="AW9" s="284"/>
    </row>
    <row r="10" spans="1:49" s="11" customFormat="1" ht="20.100000000000001" customHeight="1" thickBot="1">
      <c r="A10" s="89"/>
      <c r="AR10" s="13"/>
      <c r="AS10" s="3"/>
      <c r="AT10" s="3"/>
      <c r="AU10" s="3"/>
    </row>
    <row r="11" spans="1:49" s="16" customFormat="1" ht="15" customHeight="1">
      <c r="A11" s="92"/>
      <c r="B11" s="14" t="s">
        <v>11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 t="s">
        <v>12</v>
      </c>
      <c r="W11" s="14"/>
      <c r="X11" s="14"/>
      <c r="Y11" s="14"/>
      <c r="Z11" s="14"/>
      <c r="AA11" s="14"/>
      <c r="AB11" s="14"/>
      <c r="AC11" s="14"/>
      <c r="AD11" s="14"/>
      <c r="AE11" s="14"/>
      <c r="AF11" s="14" t="s">
        <v>13</v>
      </c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5"/>
    </row>
    <row r="12" spans="1:49" s="19" customFormat="1" ht="27">
      <c r="A12" s="93"/>
      <c r="B12" s="240" t="s">
        <v>14</v>
      </c>
      <c r="C12" s="478"/>
      <c r="D12" s="479"/>
      <c r="E12" s="479"/>
      <c r="F12" s="479"/>
      <c r="G12" s="479"/>
      <c r="H12" s="479"/>
      <c r="I12" s="479"/>
      <c r="J12" s="479"/>
      <c r="K12" s="479"/>
      <c r="L12" s="479"/>
      <c r="M12" s="479"/>
      <c r="N12" s="479"/>
      <c r="O12" s="479"/>
      <c r="P12" s="479"/>
      <c r="Q12" s="479"/>
      <c r="R12" s="479"/>
      <c r="S12" s="479"/>
      <c r="T12" s="480"/>
      <c r="U12" s="17"/>
      <c r="V12" s="240" t="s">
        <v>15</v>
      </c>
      <c r="W12" s="481"/>
      <c r="X12" s="482"/>
      <c r="Y12" s="482"/>
      <c r="Z12" s="482"/>
      <c r="AA12" s="482"/>
      <c r="AB12" s="482"/>
      <c r="AC12" s="482"/>
      <c r="AD12" s="483"/>
      <c r="AE12" s="17"/>
      <c r="AF12" s="240" t="s">
        <v>16</v>
      </c>
      <c r="AG12" s="476"/>
      <c r="AH12" s="474"/>
      <c r="AI12" s="474"/>
      <c r="AJ12" s="474"/>
      <c r="AK12" s="474"/>
      <c r="AL12" s="474"/>
      <c r="AM12" s="474"/>
      <c r="AN12" s="474"/>
      <c r="AO12" s="475"/>
      <c r="AP12" s="17"/>
      <c r="AQ12" s="17"/>
      <c r="AR12" s="17"/>
      <c r="AS12" s="17"/>
      <c r="AT12" s="17"/>
      <c r="AU12" s="17"/>
      <c r="AV12" s="17"/>
      <c r="AW12" s="18"/>
    </row>
    <row r="13" spans="1:49" ht="8.1" customHeight="1">
      <c r="A13" s="94"/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83"/>
    </row>
    <row r="14" spans="1:49" s="16" customFormat="1" ht="15" customHeight="1">
      <c r="A14" s="83" t="s">
        <v>17</v>
      </c>
      <c r="B14" s="20" t="s">
        <v>18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 t="s">
        <v>19</v>
      </c>
      <c r="AM14" s="20"/>
      <c r="AN14" s="20"/>
      <c r="AO14" s="20"/>
      <c r="AP14" s="20" t="s">
        <v>20</v>
      </c>
      <c r="AQ14" s="20"/>
      <c r="AR14" s="20"/>
      <c r="AS14" s="20"/>
      <c r="AT14" s="20"/>
      <c r="AU14" s="20"/>
      <c r="AV14" s="20"/>
      <c r="AW14" s="21"/>
    </row>
    <row r="15" spans="1:49" s="19" customFormat="1" ht="20.100000000000001" customHeight="1">
      <c r="A15" s="83" t="s">
        <v>21</v>
      </c>
      <c r="B15" s="240" t="s">
        <v>22</v>
      </c>
      <c r="C15" s="478"/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479"/>
      <c r="Q15" s="479"/>
      <c r="R15" s="479"/>
      <c r="S15" s="479"/>
      <c r="T15" s="479"/>
      <c r="U15" s="479"/>
      <c r="V15" s="479"/>
      <c r="W15" s="479"/>
      <c r="X15" s="479"/>
      <c r="Y15" s="479"/>
      <c r="Z15" s="479"/>
      <c r="AA15" s="479"/>
      <c r="AB15" s="479"/>
      <c r="AC15" s="479"/>
      <c r="AD15" s="479"/>
      <c r="AE15" s="479"/>
      <c r="AF15" s="479"/>
      <c r="AG15" s="479"/>
      <c r="AH15" s="479"/>
      <c r="AI15" s="479"/>
      <c r="AJ15" s="480"/>
      <c r="AK15" s="22"/>
      <c r="AL15" s="177" t="s">
        <v>23</v>
      </c>
      <c r="AM15" s="476"/>
      <c r="AN15" s="474"/>
      <c r="AO15" s="477"/>
      <c r="AP15" s="473"/>
      <c r="AQ15" s="474"/>
      <c r="AR15" s="474"/>
      <c r="AS15" s="474"/>
      <c r="AT15" s="474"/>
      <c r="AU15" s="474"/>
      <c r="AV15" s="475"/>
      <c r="AW15" s="18"/>
    </row>
    <row r="16" spans="1:49" ht="10.5" customHeight="1">
      <c r="A16" s="83" t="s">
        <v>24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83"/>
    </row>
    <row r="17" spans="1:49" s="16" customFormat="1" ht="15" customHeight="1">
      <c r="A17" s="95"/>
      <c r="B17" s="20" t="s">
        <v>25</v>
      </c>
      <c r="C17" s="20"/>
      <c r="D17" s="20"/>
      <c r="E17" s="20"/>
      <c r="F17" s="20"/>
      <c r="G17" s="20"/>
      <c r="H17" s="20"/>
      <c r="I17" s="20"/>
      <c r="J17" s="20" t="s">
        <v>26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 t="s">
        <v>27</v>
      </c>
      <c r="AA17" s="20"/>
      <c r="AB17" s="20"/>
      <c r="AC17" s="20"/>
      <c r="AD17" s="20" t="s">
        <v>28</v>
      </c>
      <c r="AE17" s="20"/>
      <c r="AF17" s="20"/>
      <c r="AG17" s="20" t="s">
        <v>29</v>
      </c>
      <c r="AH17" s="20"/>
      <c r="AI17" s="20" t="s">
        <v>30</v>
      </c>
      <c r="AJ17" s="20"/>
      <c r="AK17" s="20"/>
      <c r="AL17" s="20" t="s">
        <v>19</v>
      </c>
      <c r="AM17" s="20"/>
      <c r="AN17" s="20"/>
      <c r="AO17" s="20"/>
      <c r="AP17" s="20" t="s">
        <v>31</v>
      </c>
      <c r="AQ17" s="20"/>
      <c r="AR17" s="20"/>
      <c r="AS17" s="20"/>
      <c r="AT17" s="20"/>
      <c r="AU17" s="20"/>
      <c r="AV17" s="20"/>
      <c r="AW17" s="21"/>
    </row>
    <row r="18" spans="1:49" s="25" customFormat="1" ht="20.100000000000001" customHeight="1">
      <c r="A18" s="96"/>
      <c r="B18" s="240" t="s">
        <v>32</v>
      </c>
      <c r="C18" s="478"/>
      <c r="D18" s="479"/>
      <c r="E18" s="479"/>
      <c r="F18" s="479"/>
      <c r="G18" s="479"/>
      <c r="H18" s="480"/>
      <c r="I18" s="23"/>
      <c r="J18" s="177" t="s">
        <v>33</v>
      </c>
      <c r="K18" s="478"/>
      <c r="L18" s="479"/>
      <c r="M18" s="479"/>
      <c r="N18" s="479"/>
      <c r="O18" s="479"/>
      <c r="P18" s="479"/>
      <c r="Q18" s="479"/>
      <c r="R18" s="479"/>
      <c r="S18" s="479"/>
      <c r="T18" s="479"/>
      <c r="U18" s="479"/>
      <c r="V18" s="479"/>
      <c r="W18" s="479"/>
      <c r="X18" s="480"/>
      <c r="Y18" s="23"/>
      <c r="Z18" s="240" t="s">
        <v>34</v>
      </c>
      <c r="AA18" s="476"/>
      <c r="AB18" s="474"/>
      <c r="AC18" s="477"/>
      <c r="AD18" s="473"/>
      <c r="AE18" s="484"/>
      <c r="AF18" s="477"/>
      <c r="AG18" s="473"/>
      <c r="AH18" s="477"/>
      <c r="AI18" s="473"/>
      <c r="AJ18" s="475"/>
      <c r="AK18" s="23"/>
      <c r="AL18" s="240" t="s">
        <v>23</v>
      </c>
      <c r="AM18" s="476"/>
      <c r="AN18" s="474"/>
      <c r="AO18" s="477"/>
      <c r="AP18" s="473"/>
      <c r="AQ18" s="474"/>
      <c r="AR18" s="474"/>
      <c r="AS18" s="474"/>
      <c r="AT18" s="474"/>
      <c r="AU18" s="474"/>
      <c r="AV18" s="475"/>
      <c r="AW18" s="24"/>
    </row>
    <row r="19" spans="1:49" ht="8.1" customHeight="1">
      <c r="A19" s="184"/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83"/>
    </row>
    <row r="20" spans="1:49" s="16" customFormat="1" ht="15" customHeight="1">
      <c r="A20" s="95"/>
      <c r="B20" s="20" t="s">
        <v>35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 t="s">
        <v>36</v>
      </c>
      <c r="O20" s="20"/>
      <c r="P20" s="20"/>
      <c r="Q20" s="20"/>
      <c r="R20" s="20"/>
      <c r="S20" s="20"/>
      <c r="T20" s="20"/>
      <c r="U20" s="20" t="s">
        <v>37</v>
      </c>
      <c r="V20" s="20"/>
      <c r="W20" s="20"/>
      <c r="X20" s="20"/>
      <c r="Y20" s="20"/>
      <c r="Z20" s="20"/>
      <c r="AA20" s="20"/>
      <c r="AB20" s="20"/>
      <c r="AC20" s="20"/>
      <c r="AD20" s="20"/>
      <c r="AE20" s="20" t="s">
        <v>36</v>
      </c>
      <c r="AF20" s="20"/>
      <c r="AG20" s="20"/>
      <c r="AH20" s="20"/>
      <c r="AI20" s="20" t="s">
        <v>38</v>
      </c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 t="s">
        <v>36</v>
      </c>
      <c r="AV20" s="20"/>
      <c r="AW20" s="21"/>
    </row>
    <row r="21" spans="1:49" s="19" customFormat="1" ht="20.100000000000001" customHeight="1">
      <c r="A21" s="96"/>
      <c r="B21" s="240" t="s">
        <v>39</v>
      </c>
      <c r="C21" s="494"/>
      <c r="D21" s="495"/>
      <c r="E21" s="495"/>
      <c r="F21" s="495"/>
      <c r="G21" s="495"/>
      <c r="H21" s="495"/>
      <c r="I21" s="495"/>
      <c r="J21" s="495"/>
      <c r="K21" s="495"/>
      <c r="L21" s="495"/>
      <c r="M21" s="496"/>
      <c r="N21" s="586"/>
      <c r="O21" s="587"/>
      <c r="P21" s="587"/>
      <c r="Q21" s="587"/>
      <c r="R21" s="588"/>
      <c r="S21" s="17"/>
      <c r="T21" s="17"/>
      <c r="U21" s="240" t="s">
        <v>40</v>
      </c>
      <c r="V21" s="499" t="s">
        <v>142</v>
      </c>
      <c r="W21" s="500"/>
      <c r="X21" s="500"/>
      <c r="Y21" s="500"/>
      <c r="Z21" s="500"/>
      <c r="AA21" s="500"/>
      <c r="AB21" s="500"/>
      <c r="AC21" s="500"/>
      <c r="AD21" s="501"/>
      <c r="AE21" s="497">
        <v>7</v>
      </c>
      <c r="AF21" s="498"/>
      <c r="AG21" s="17"/>
      <c r="AH21" s="17"/>
      <c r="AI21" s="240" t="s">
        <v>41</v>
      </c>
      <c r="AJ21" s="499" t="s">
        <v>142</v>
      </c>
      <c r="AK21" s="500"/>
      <c r="AL21" s="500"/>
      <c r="AM21" s="500"/>
      <c r="AN21" s="500"/>
      <c r="AO21" s="500"/>
      <c r="AP21" s="500"/>
      <c r="AQ21" s="500"/>
      <c r="AR21" s="500"/>
      <c r="AS21" s="500"/>
      <c r="AT21" s="501"/>
      <c r="AU21" s="497">
        <v>4</v>
      </c>
      <c r="AV21" s="498"/>
      <c r="AW21" s="18"/>
    </row>
    <row r="22" spans="1:49" ht="8.1" customHeight="1" thickBot="1">
      <c r="A22" s="185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86"/>
    </row>
    <row r="23" spans="1:49" s="16" customFormat="1" ht="15" customHeight="1">
      <c r="A23" s="97"/>
      <c r="B23" s="20" t="s">
        <v>172</v>
      </c>
      <c r="C23" s="20"/>
      <c r="D23" s="20"/>
      <c r="E23" s="20"/>
      <c r="F23" s="20"/>
      <c r="G23" s="20"/>
      <c r="H23" s="20" t="s">
        <v>42</v>
      </c>
      <c r="I23" s="20"/>
      <c r="J23" s="20"/>
      <c r="K23" s="20"/>
      <c r="L23" s="20"/>
      <c r="M23" s="20"/>
      <c r="N23" s="20"/>
      <c r="O23" s="20"/>
      <c r="P23" s="20" t="s">
        <v>43</v>
      </c>
      <c r="Q23" s="20"/>
      <c r="R23" s="20"/>
      <c r="S23" s="20"/>
      <c r="T23" s="20"/>
      <c r="U23" s="20"/>
      <c r="V23" s="20"/>
      <c r="W23" s="20"/>
      <c r="X23" s="20" t="s">
        <v>173</v>
      </c>
      <c r="Y23" s="20"/>
      <c r="Z23" s="20"/>
      <c r="AA23" s="20"/>
      <c r="AB23" s="20"/>
      <c r="AC23" s="20"/>
      <c r="AD23" s="20"/>
      <c r="AE23" s="20"/>
      <c r="AF23" s="20"/>
      <c r="AG23" s="20"/>
      <c r="AH23" s="26"/>
      <c r="AI23" s="26"/>
      <c r="AJ23" s="26"/>
      <c r="AK23" s="26"/>
      <c r="AL23" s="26"/>
      <c r="AM23" s="26"/>
      <c r="AN23" s="26"/>
      <c r="AO23" s="26"/>
      <c r="AP23" s="26"/>
      <c r="AQ23" s="20"/>
      <c r="AR23" s="20"/>
      <c r="AS23" s="20"/>
      <c r="AT23" s="20"/>
      <c r="AU23" s="20"/>
      <c r="AV23" s="20"/>
      <c r="AW23" s="21"/>
    </row>
    <row r="24" spans="1:49" s="25" customFormat="1" ht="21.95" customHeight="1">
      <c r="A24" s="83" t="s">
        <v>44</v>
      </c>
      <c r="B24" s="240" t="s">
        <v>45</v>
      </c>
      <c r="C24" s="476"/>
      <c r="D24" s="475"/>
      <c r="E24" s="485"/>
      <c r="F24" s="486"/>
      <c r="G24" s="23"/>
      <c r="H24" s="240" t="s">
        <v>46</v>
      </c>
      <c r="I24" s="487"/>
      <c r="J24" s="474"/>
      <c r="K24" s="474"/>
      <c r="L24" s="474"/>
      <c r="M24" s="474"/>
      <c r="N24" s="475"/>
      <c r="O24" s="23"/>
      <c r="P24" s="240" t="s">
        <v>47</v>
      </c>
      <c r="Q24" s="488"/>
      <c r="R24" s="482"/>
      <c r="S24" s="482"/>
      <c r="T24" s="482"/>
      <c r="U24" s="482"/>
      <c r="V24" s="483"/>
      <c r="W24" s="23"/>
      <c r="X24" s="240" t="s">
        <v>48</v>
      </c>
      <c r="Y24" s="589"/>
      <c r="Z24" s="587"/>
      <c r="AA24" s="587"/>
      <c r="AB24" s="587"/>
      <c r="AC24" s="587"/>
      <c r="AD24" s="587"/>
      <c r="AE24" s="588"/>
      <c r="AF24" s="180"/>
      <c r="AG24" s="180"/>
      <c r="AH24" s="180"/>
      <c r="AI24" s="492"/>
      <c r="AJ24" s="492"/>
      <c r="AK24" s="492"/>
      <c r="AL24" s="27"/>
      <c r="AM24" s="180"/>
      <c r="AN24" s="492"/>
      <c r="AO24" s="492"/>
      <c r="AP24" s="27"/>
      <c r="AQ24" s="23"/>
      <c r="AR24" s="23"/>
      <c r="AS24" s="23"/>
      <c r="AT24" s="23"/>
      <c r="AU24" s="23"/>
      <c r="AV24" s="23"/>
      <c r="AW24" s="24"/>
    </row>
    <row r="25" spans="1:49" ht="15" customHeight="1">
      <c r="A25" s="83" t="s">
        <v>21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83"/>
    </row>
    <row r="26" spans="1:49" s="16" customFormat="1" ht="15" customHeight="1">
      <c r="A26" s="83" t="s">
        <v>49</v>
      </c>
      <c r="B26" s="20" t="s">
        <v>171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1"/>
    </row>
    <row r="27" spans="1:49" s="19" customFormat="1" ht="20.100000000000001" customHeight="1">
      <c r="A27" s="96"/>
      <c r="B27" s="240" t="s">
        <v>50</v>
      </c>
      <c r="C27" s="478"/>
      <c r="D27" s="479"/>
      <c r="E27" s="479"/>
      <c r="F27" s="479"/>
      <c r="G27" s="479"/>
      <c r="H27" s="479"/>
      <c r="I27" s="479"/>
      <c r="J27" s="479"/>
      <c r="K27" s="479"/>
      <c r="L27" s="479"/>
      <c r="M27" s="479"/>
      <c r="N27" s="479"/>
      <c r="O27" s="479"/>
      <c r="P27" s="479"/>
      <c r="Q27" s="479"/>
      <c r="R27" s="479"/>
      <c r="S27" s="479"/>
      <c r="T27" s="479"/>
      <c r="U27" s="479"/>
      <c r="V27" s="479"/>
      <c r="W27" s="479"/>
      <c r="X27" s="479"/>
      <c r="Y27" s="479"/>
      <c r="Z27" s="479"/>
      <c r="AA27" s="479"/>
      <c r="AB27" s="479"/>
      <c r="AC27" s="479"/>
      <c r="AD27" s="479"/>
      <c r="AE27" s="479"/>
      <c r="AF27" s="479"/>
      <c r="AG27" s="479"/>
      <c r="AH27" s="479"/>
      <c r="AI27" s="479"/>
      <c r="AJ27" s="479"/>
      <c r="AK27" s="479"/>
      <c r="AL27" s="479"/>
      <c r="AM27" s="479"/>
      <c r="AN27" s="479"/>
      <c r="AO27" s="479"/>
      <c r="AP27" s="479"/>
      <c r="AQ27" s="479"/>
      <c r="AR27" s="480"/>
      <c r="AS27" s="17"/>
      <c r="AT27" s="17"/>
      <c r="AU27" s="17"/>
      <c r="AV27" s="17"/>
      <c r="AW27" s="18"/>
    </row>
    <row r="28" spans="1:49" ht="8.1" customHeight="1" thickBot="1">
      <c r="A28" s="185"/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86"/>
    </row>
    <row r="29" spans="1:49" ht="8.1" customHeight="1">
      <c r="A29" s="187"/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83"/>
    </row>
    <row r="30" spans="1:49" ht="10.5" customHeight="1">
      <c r="A30" s="184"/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83"/>
    </row>
    <row r="31" spans="1:49" ht="20.100000000000001" customHeight="1">
      <c r="A31" s="184"/>
      <c r="B31" s="178"/>
      <c r="C31" s="611" t="s">
        <v>51</v>
      </c>
      <c r="D31" s="611"/>
      <c r="E31" s="611"/>
      <c r="F31" s="611"/>
      <c r="G31" s="611"/>
      <c r="H31" s="611"/>
      <c r="I31" s="611"/>
      <c r="J31" s="611"/>
      <c r="K31" s="611"/>
      <c r="L31" s="611"/>
      <c r="M31" s="611"/>
      <c r="N31" s="611"/>
      <c r="O31" s="611"/>
      <c r="P31" s="611"/>
      <c r="Q31" s="611"/>
      <c r="R31" s="611"/>
      <c r="S31" s="611"/>
      <c r="T31" s="611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5"/>
      <c r="AT31" s="75"/>
      <c r="AU31" s="75"/>
      <c r="AV31" s="75"/>
      <c r="AW31" s="183"/>
    </row>
    <row r="32" spans="1:49" ht="24.75" customHeight="1">
      <c r="A32" s="184"/>
      <c r="B32" s="18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83"/>
    </row>
    <row r="33" spans="1:67" ht="28.5" hidden="1" customHeight="1">
      <c r="A33" s="184"/>
      <c r="B33" s="18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83"/>
    </row>
    <row r="34" spans="1:67" ht="20.100000000000001" customHeight="1">
      <c r="A34" s="184"/>
      <c r="B34" s="18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29"/>
      <c r="P34" s="29"/>
      <c r="Q34" s="29"/>
      <c r="R34" s="29"/>
      <c r="S34" s="29"/>
      <c r="T34" s="29"/>
      <c r="U34" s="182"/>
      <c r="V34" s="182"/>
      <c r="W34" s="182"/>
      <c r="X34" s="182"/>
      <c r="Y34" s="178"/>
      <c r="Z34" s="182"/>
      <c r="AA34" s="189"/>
      <c r="AB34" s="189"/>
      <c r="AC34" s="190"/>
      <c r="AD34" s="190"/>
      <c r="AE34" s="190"/>
      <c r="AF34" s="190"/>
      <c r="AG34" s="190"/>
      <c r="AH34" s="190"/>
      <c r="AI34" s="190"/>
      <c r="AJ34" s="178"/>
      <c r="AK34" s="178"/>
      <c r="AL34" s="178"/>
      <c r="AM34" s="178"/>
      <c r="AN34" s="191"/>
      <c r="AO34" s="178"/>
      <c r="AP34" s="178"/>
      <c r="AQ34" s="178"/>
      <c r="AR34" s="178"/>
      <c r="AS34" s="178"/>
      <c r="AT34" s="178"/>
      <c r="AU34" s="178"/>
      <c r="AV34" s="178"/>
      <c r="AW34" s="183"/>
    </row>
    <row r="35" spans="1:67" ht="29.25" customHeight="1">
      <c r="A35" s="184"/>
      <c r="B35" s="188"/>
      <c r="C35" s="28" t="s">
        <v>200</v>
      </c>
      <c r="D35" s="178"/>
      <c r="E35" s="178"/>
      <c r="F35" s="178"/>
      <c r="G35" s="178"/>
      <c r="H35" s="178"/>
      <c r="I35" s="178"/>
      <c r="J35" s="178"/>
      <c r="K35" s="181" t="str">
        <f ca="1">IF(AE68=0,"",C36/AE68)</f>
        <v/>
      </c>
      <c r="L35" s="178"/>
      <c r="M35" s="178"/>
      <c r="N35" s="178"/>
      <c r="O35" s="28" t="s">
        <v>201</v>
      </c>
      <c r="P35" s="182"/>
      <c r="Q35" s="178"/>
      <c r="R35" s="178"/>
      <c r="S35" s="178"/>
      <c r="T35" s="178"/>
      <c r="U35" s="178"/>
      <c r="V35" s="178"/>
      <c r="W35" s="178"/>
      <c r="X35" s="178"/>
      <c r="Y35" s="178"/>
      <c r="Z35" s="240" t="s">
        <v>1</v>
      </c>
      <c r="AA35" s="612"/>
      <c r="AB35" s="613"/>
      <c r="AC35" s="613"/>
      <c r="AD35" s="613"/>
      <c r="AE35" s="613"/>
      <c r="AF35" s="613"/>
      <c r="AG35" s="613"/>
      <c r="AH35" s="613"/>
      <c r="AI35" s="614"/>
      <c r="AJ35" s="178"/>
      <c r="AK35" s="192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83"/>
    </row>
    <row r="36" spans="1:67" ht="29.25" customHeight="1">
      <c r="A36" s="184"/>
      <c r="B36" s="188"/>
      <c r="C36" s="489">
        <f>ROUND(AA35,2)</f>
        <v>0</v>
      </c>
      <c r="D36" s="490"/>
      <c r="E36" s="490"/>
      <c r="F36" s="490"/>
      <c r="G36" s="490"/>
      <c r="H36" s="490"/>
      <c r="I36" s="490"/>
      <c r="J36" s="490"/>
      <c r="K36" s="490"/>
      <c r="L36" s="490"/>
      <c r="M36" s="491"/>
      <c r="N36" s="178"/>
      <c r="O36" s="178"/>
      <c r="P36" s="178"/>
      <c r="Q36" s="178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82"/>
      <c r="AE36" s="493"/>
      <c r="AF36" s="493"/>
      <c r="AG36" s="493"/>
      <c r="AH36" s="493"/>
      <c r="AI36" s="493"/>
      <c r="AJ36" s="182"/>
      <c r="AK36" s="182"/>
      <c r="AL36" s="178"/>
      <c r="AM36" s="192"/>
      <c r="AN36" s="194"/>
      <c r="AO36" s="76"/>
      <c r="AP36" s="194"/>
      <c r="AQ36" s="195"/>
      <c r="AR36" s="195"/>
      <c r="AS36" s="195"/>
      <c r="AT36" s="195"/>
      <c r="AU36" s="195"/>
      <c r="AV36" s="195"/>
      <c r="AW36" s="196"/>
      <c r="BA36" s="197"/>
      <c r="BC36" s="197"/>
      <c r="BE36" s="197"/>
      <c r="BG36" s="197"/>
      <c r="BI36" s="197"/>
      <c r="BK36" s="197"/>
      <c r="BM36" s="197"/>
      <c r="BO36" s="197"/>
    </row>
    <row r="37" spans="1:67" ht="34.5" hidden="1" customHeight="1">
      <c r="A37" s="184"/>
      <c r="B37" s="188"/>
      <c r="C37" s="198" t="str">
        <f ca="1">IF(T37&gt;0.8,"Servei docent propi (A) + 80% costos directes (B)","")</f>
        <v>Servei docent propi (A) + 80% costos directes (B)</v>
      </c>
      <c r="D37" s="28"/>
      <c r="E37" s="198"/>
      <c r="F37" s="198"/>
      <c r="G37" s="198"/>
      <c r="H37" s="198"/>
      <c r="I37" s="198"/>
      <c r="J37" s="198"/>
      <c r="K37" s="178"/>
      <c r="L37" s="178"/>
      <c r="M37" s="178"/>
      <c r="N37" s="178"/>
      <c r="O37" s="199"/>
      <c r="P37" s="607" t="s">
        <v>129</v>
      </c>
      <c r="Q37" s="608"/>
      <c r="R37" s="608"/>
      <c r="S37" s="608"/>
      <c r="T37" s="118" t="str">
        <f ca="1">IF(AE56=0,"",V37/(P54+P52+P50+P48+MIN(P46,R47)+AA35))</f>
        <v/>
      </c>
      <c r="U37" s="177" t="s">
        <v>184</v>
      </c>
      <c r="V37" s="511"/>
      <c r="W37" s="511"/>
      <c r="X37" s="511"/>
      <c r="Y37" s="512"/>
      <c r="Z37" s="200"/>
      <c r="AA37" s="609" t="str">
        <f ca="1">IF(T37&gt;0.8,"Màxim 80% costos directes (B)","")</f>
        <v>Màxim 80% costos directes (B)</v>
      </c>
      <c r="AB37" s="609"/>
      <c r="AC37" s="609"/>
      <c r="AD37" s="609"/>
      <c r="AE37" s="609"/>
      <c r="AF37" s="609"/>
      <c r="AG37" s="609"/>
      <c r="AH37" s="609"/>
      <c r="AI37" s="493">
        <f ca="1">IF(T37&gt;0.8,BA47,"")</f>
        <v>0</v>
      </c>
      <c r="AJ37" s="493"/>
      <c r="AK37" s="493"/>
      <c r="AL37" s="610"/>
      <c r="AM37" s="192"/>
      <c r="AN37" s="194"/>
      <c r="AO37" s="76"/>
      <c r="AP37" s="194"/>
      <c r="AQ37" s="195"/>
      <c r="AR37" s="195"/>
      <c r="AS37" s="195"/>
      <c r="AT37" s="195"/>
      <c r="AU37" s="195"/>
      <c r="AV37" s="195"/>
      <c r="AW37" s="196"/>
      <c r="BA37" s="502"/>
      <c r="BB37" s="502"/>
      <c r="BC37" s="502"/>
    </row>
    <row r="38" spans="1:67" ht="20.100000000000001" hidden="1" customHeight="1">
      <c r="A38" s="184"/>
      <c r="B38" s="188"/>
      <c r="C38" s="178"/>
      <c r="D38" s="2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99"/>
      <c r="P38" s="201" t="s">
        <v>130</v>
      </c>
      <c r="Q38" s="202"/>
      <c r="R38" s="203"/>
      <c r="S38" s="203"/>
      <c r="T38" s="203"/>
      <c r="U38" s="503">
        <f>(AA35)-V37</f>
        <v>0</v>
      </c>
      <c r="V38" s="504"/>
      <c r="W38" s="504"/>
      <c r="X38" s="504"/>
      <c r="Y38" s="505"/>
      <c r="Z38" s="203"/>
      <c r="AA38" s="203"/>
      <c r="AB38" s="203"/>
      <c r="AC38" s="203"/>
      <c r="AD38" s="204"/>
      <c r="AE38" s="205"/>
      <c r="AF38" s="205"/>
      <c r="AG38" s="205"/>
      <c r="AH38" s="205"/>
      <c r="AI38" s="205"/>
      <c r="AJ38" s="204"/>
      <c r="AK38" s="204"/>
      <c r="AL38" s="206"/>
      <c r="AM38" s="192"/>
      <c r="AN38" s="194"/>
      <c r="AO38" s="76"/>
      <c r="AP38" s="194"/>
      <c r="AQ38" s="195"/>
      <c r="AR38" s="195"/>
      <c r="AS38" s="195"/>
      <c r="AT38" s="195"/>
      <c r="AU38" s="195"/>
      <c r="AV38" s="195"/>
      <c r="AW38" s="196"/>
      <c r="BA38" s="502"/>
      <c r="BB38" s="502"/>
      <c r="BC38" s="502"/>
    </row>
    <row r="39" spans="1:67" ht="20.100000000000001" hidden="1" customHeight="1">
      <c r="A39" s="184"/>
      <c r="B39" s="18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83"/>
    </row>
    <row r="40" spans="1:67" ht="20.100000000000001" hidden="1" customHeight="1">
      <c r="A40" s="184"/>
      <c r="B40" s="18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83"/>
    </row>
    <row r="41" spans="1:67" ht="20.100000000000001" hidden="1" customHeight="1">
      <c r="A41" s="184"/>
      <c r="B41" s="18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83"/>
    </row>
    <row r="42" spans="1:67" ht="20.100000000000001" hidden="1" customHeight="1">
      <c r="A42" s="184"/>
      <c r="B42" s="18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8"/>
      <c r="AT42" s="178"/>
      <c r="AU42" s="178"/>
      <c r="AV42" s="178"/>
      <c r="AW42" s="183"/>
    </row>
    <row r="43" spans="1:67" ht="9.75" hidden="1" customHeight="1">
      <c r="A43" s="184"/>
      <c r="B43" s="18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91"/>
      <c r="AO43" s="178"/>
      <c r="AP43" s="178"/>
      <c r="AQ43" s="178"/>
      <c r="AR43" s="178"/>
      <c r="AS43" s="178"/>
      <c r="AT43" s="178"/>
      <c r="AU43" s="178"/>
      <c r="AV43" s="178"/>
      <c r="AW43" s="183"/>
    </row>
    <row r="44" spans="1:67" ht="21" hidden="1" customHeight="1">
      <c r="A44" s="184"/>
      <c r="B44" s="18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83"/>
    </row>
    <row r="45" spans="1:67" ht="15.75" customHeight="1">
      <c r="A45" s="184"/>
      <c r="B45" s="188"/>
      <c r="C45" s="178"/>
      <c r="D45" s="2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509"/>
      <c r="S45" s="509"/>
      <c r="T45" s="509"/>
      <c r="U45" s="509"/>
      <c r="V45" s="509"/>
      <c r="W45" s="178"/>
      <c r="X45" s="198" t="str">
        <f>IF(P45&gt;R46,"Màx. 10% despeses total del curs","")</f>
        <v/>
      </c>
      <c r="Y45" s="207"/>
      <c r="Z45" s="207"/>
      <c r="AA45" s="207"/>
      <c r="AB45" s="207"/>
      <c r="AC45" s="207"/>
      <c r="AD45" s="182"/>
      <c r="AE45" s="208"/>
      <c r="AF45" s="208"/>
      <c r="AG45" s="208"/>
      <c r="AH45" s="208"/>
      <c r="AI45" s="208"/>
      <c r="AJ45" s="182"/>
      <c r="AK45" s="182"/>
      <c r="AL45" s="178"/>
      <c r="AM45" s="192"/>
      <c r="AN45" s="194"/>
      <c r="AO45" s="76"/>
      <c r="AP45" s="194"/>
      <c r="AQ45" s="195"/>
      <c r="AR45" s="195"/>
      <c r="AS45" s="195"/>
      <c r="AT45" s="195"/>
      <c r="AU45" s="195"/>
      <c r="AV45" s="195"/>
      <c r="AW45" s="196"/>
      <c r="BA45" s="510"/>
      <c r="BB45" s="510"/>
      <c r="BC45" s="510"/>
    </row>
    <row r="46" spans="1:67" ht="20.100000000000001" customHeight="1">
      <c r="A46" s="184"/>
      <c r="B46" s="188"/>
      <c r="C46" s="28" t="s">
        <v>485</v>
      </c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240" t="s">
        <v>2</v>
      </c>
      <c r="P46" s="506"/>
      <c r="Q46" s="507"/>
      <c r="R46" s="507"/>
      <c r="S46" s="507"/>
      <c r="T46" s="507"/>
      <c r="U46" s="507"/>
      <c r="V46" s="508"/>
      <c r="W46" s="178"/>
      <c r="X46" s="513" t="str">
        <f ca="1">+IF((AE68*0.1)&lt;P46,"Màx. 15% despeses d'amortització","")</f>
        <v/>
      </c>
      <c r="Y46" s="513"/>
      <c r="Z46" s="513"/>
      <c r="AA46" s="513"/>
      <c r="AB46" s="513"/>
      <c r="AC46" s="513"/>
      <c r="AD46" s="513"/>
      <c r="AE46" s="513"/>
      <c r="AF46" s="513"/>
      <c r="AG46" s="182"/>
      <c r="AH46" s="182"/>
      <c r="AI46" s="182"/>
      <c r="AJ46" s="182"/>
      <c r="AK46" s="182"/>
      <c r="AL46" s="182"/>
      <c r="AM46" s="29"/>
      <c r="AN46" s="178"/>
      <c r="AO46" s="178"/>
      <c r="AP46" s="178"/>
      <c r="AQ46" s="178"/>
      <c r="AR46" s="178"/>
      <c r="AS46" s="178"/>
      <c r="AT46" s="178"/>
      <c r="AU46" s="178"/>
      <c r="AV46" s="178"/>
      <c r="AW46" s="183"/>
      <c r="BA46" s="510"/>
      <c r="BB46" s="510"/>
      <c r="BC46" s="510"/>
    </row>
    <row r="47" spans="1:67" ht="16.5" customHeight="1">
      <c r="A47" s="184"/>
      <c r="B47" s="188"/>
      <c r="C47" s="2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209"/>
      <c r="Q47" s="210"/>
      <c r="R47" s="606" t="str">
        <f ca="1">IF(P46&gt;0.15*(AE56+AE66),0.15*(AE56+AE66),"")</f>
        <v/>
      </c>
      <c r="S47" s="606"/>
      <c r="T47" s="606"/>
      <c r="U47" s="606"/>
      <c r="V47" s="606"/>
      <c r="W47" s="178"/>
      <c r="X47" s="178"/>
      <c r="Y47" s="207"/>
      <c r="Z47" s="207"/>
      <c r="AA47" s="207"/>
      <c r="AB47" s="207"/>
      <c r="AC47" s="178"/>
      <c r="AD47" s="182"/>
      <c r="AE47" s="51"/>
      <c r="AF47" s="182"/>
      <c r="AG47" s="182"/>
      <c r="AH47" s="182"/>
      <c r="AI47" s="182"/>
      <c r="AJ47" s="182"/>
      <c r="AK47" s="182"/>
      <c r="AL47" s="182"/>
      <c r="AM47" s="182"/>
      <c r="AN47" s="211"/>
      <c r="AO47" s="178"/>
      <c r="AP47" s="178"/>
      <c r="AQ47" s="178"/>
      <c r="AR47" s="178"/>
      <c r="AS47" s="178"/>
      <c r="AT47" s="178"/>
      <c r="AU47" s="178"/>
      <c r="AV47" s="178"/>
      <c r="AW47" s="183"/>
      <c r="BA47" s="510"/>
      <c r="BB47" s="510"/>
      <c r="BC47" s="510"/>
    </row>
    <row r="48" spans="1:67" ht="20.100000000000001" customHeight="1">
      <c r="A48" s="184"/>
      <c r="B48" s="188"/>
      <c r="C48" s="28" t="s">
        <v>123</v>
      </c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240" t="s">
        <v>3</v>
      </c>
      <c r="P48" s="506"/>
      <c r="Q48" s="507"/>
      <c r="R48" s="507"/>
      <c r="S48" s="507"/>
      <c r="T48" s="507"/>
      <c r="U48" s="507"/>
      <c r="V48" s="508"/>
      <c r="W48" s="178"/>
      <c r="X48" s="178"/>
      <c r="Y48" s="178"/>
      <c r="Z48" s="178"/>
      <c r="AA48" s="182"/>
      <c r="AB48" s="182"/>
      <c r="AC48" s="178"/>
      <c r="AD48" s="182"/>
      <c r="AE48" s="182"/>
      <c r="AF48" s="182"/>
      <c r="AG48" s="182"/>
      <c r="AH48" s="182"/>
      <c r="AI48" s="182"/>
      <c r="AJ48" s="182"/>
      <c r="AK48" s="182"/>
      <c r="AL48" s="182"/>
      <c r="AM48" s="29"/>
      <c r="AN48" s="178"/>
      <c r="AO48" s="178"/>
      <c r="AP48" s="178"/>
      <c r="AQ48" s="178"/>
      <c r="AR48" s="178"/>
      <c r="AS48" s="178"/>
      <c r="AT48" s="178"/>
      <c r="AU48" s="178"/>
      <c r="AV48" s="178"/>
      <c r="AW48" s="183"/>
      <c r="BA48" s="502"/>
      <c r="BB48" s="502"/>
      <c r="BC48" s="502"/>
    </row>
    <row r="49" spans="1:55" ht="16.5" customHeight="1">
      <c r="A49" s="184"/>
      <c r="B49" s="188"/>
      <c r="C49" s="2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209"/>
      <c r="Q49" s="209"/>
      <c r="R49" s="209"/>
      <c r="S49" s="212"/>
      <c r="T49" s="119"/>
      <c r="U49" s="119"/>
      <c r="V49" s="119"/>
      <c r="W49" s="29"/>
      <c r="X49" s="29"/>
      <c r="Y49" s="29"/>
      <c r="Z49" s="29"/>
      <c r="AA49" s="29"/>
      <c r="AB49" s="29"/>
      <c r="AC49" s="178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211"/>
      <c r="AO49" s="178"/>
      <c r="AP49" s="178"/>
      <c r="AQ49" s="178"/>
      <c r="AR49" s="178"/>
      <c r="AS49" s="178"/>
      <c r="AT49" s="178"/>
      <c r="AU49" s="178"/>
      <c r="AV49" s="178"/>
      <c r="AW49" s="183"/>
      <c r="BA49" s="502"/>
      <c r="BB49" s="502"/>
      <c r="BC49" s="502"/>
    </row>
    <row r="50" spans="1:55" ht="20.100000000000001" customHeight="1">
      <c r="A50" s="83" t="s">
        <v>55</v>
      </c>
      <c r="B50" s="188"/>
      <c r="C50" s="28" t="s">
        <v>163</v>
      </c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240" t="s">
        <v>52</v>
      </c>
      <c r="P50" s="506"/>
      <c r="Q50" s="507"/>
      <c r="R50" s="507"/>
      <c r="S50" s="507"/>
      <c r="T50" s="507"/>
      <c r="U50" s="507"/>
      <c r="V50" s="508"/>
      <c r="W50" s="178"/>
      <c r="X50" s="178"/>
      <c r="Y50" s="178"/>
      <c r="Z50" s="178"/>
      <c r="AA50" s="182"/>
      <c r="AB50" s="182"/>
      <c r="AC50" s="178"/>
      <c r="AD50" s="182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78"/>
      <c r="AT50" s="178"/>
      <c r="AU50" s="178"/>
      <c r="AV50" s="178"/>
      <c r="AW50" s="183"/>
      <c r="BA50" s="502"/>
      <c r="BB50" s="502"/>
      <c r="BC50" s="502"/>
    </row>
    <row r="51" spans="1:55" ht="16.5" customHeight="1">
      <c r="A51" s="83" t="s">
        <v>56</v>
      </c>
      <c r="B51" s="188"/>
      <c r="C51" s="2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209"/>
      <c r="Q51" s="210"/>
      <c r="R51" s="210"/>
      <c r="S51" s="210"/>
      <c r="T51" s="210"/>
      <c r="U51" s="210"/>
      <c r="V51" s="210"/>
      <c r="W51" s="207"/>
      <c r="X51" s="207"/>
      <c r="Y51" s="207"/>
      <c r="Z51" s="207"/>
      <c r="AA51" s="207"/>
      <c r="AB51" s="207"/>
      <c r="AC51" s="178"/>
      <c r="AD51" s="182"/>
      <c r="AE51" s="193" t="str">
        <f>IF(Q51&gt;0,"MAXIM 10% de la subvenció","")</f>
        <v/>
      </c>
      <c r="AF51" s="182"/>
      <c r="AG51" s="182"/>
      <c r="AH51" s="182"/>
      <c r="AI51" s="182"/>
      <c r="AJ51" s="182"/>
      <c r="AK51" s="182"/>
      <c r="AL51" s="182"/>
      <c r="AM51" s="182"/>
      <c r="AN51" s="211"/>
      <c r="AO51" s="178"/>
      <c r="AP51" s="178"/>
      <c r="AQ51" s="178"/>
      <c r="AR51" s="178"/>
      <c r="AS51" s="178"/>
      <c r="AT51" s="178"/>
      <c r="AU51" s="178"/>
      <c r="AV51" s="178"/>
      <c r="AW51" s="183"/>
      <c r="BA51" s="502"/>
      <c r="BB51" s="502"/>
      <c r="BC51" s="502"/>
    </row>
    <row r="52" spans="1:55" ht="19.5" customHeight="1">
      <c r="A52" s="83" t="s">
        <v>58</v>
      </c>
      <c r="B52" s="188"/>
      <c r="C52" s="28" t="s">
        <v>202</v>
      </c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240" t="s">
        <v>53</v>
      </c>
      <c r="P52" s="506">
        <v>1E-8</v>
      </c>
      <c r="Q52" s="507"/>
      <c r="R52" s="507"/>
      <c r="S52" s="507"/>
      <c r="T52" s="507"/>
      <c r="U52" s="507"/>
      <c r="V52" s="508"/>
      <c r="W52" s="178"/>
      <c r="X52" s="178"/>
      <c r="Y52" s="178"/>
      <c r="Z52" s="178"/>
      <c r="AA52" s="182"/>
      <c r="AB52" s="182"/>
      <c r="AC52" s="178"/>
      <c r="AD52" s="182"/>
      <c r="AE52" s="182"/>
      <c r="AF52" s="182"/>
      <c r="AG52" s="182"/>
      <c r="AH52" s="182"/>
      <c r="AI52" s="182"/>
      <c r="AJ52" s="182"/>
      <c r="AK52" s="182"/>
      <c r="AL52" s="182"/>
      <c r="AM52" s="29"/>
      <c r="AN52" s="178"/>
      <c r="AO52" s="178"/>
      <c r="AP52" s="178"/>
      <c r="AQ52" s="178"/>
      <c r="AR52" s="178"/>
      <c r="AS52" s="178"/>
      <c r="AT52" s="178"/>
      <c r="AU52" s="178"/>
      <c r="AV52" s="178"/>
      <c r="AW52" s="183"/>
      <c r="BA52" s="502"/>
      <c r="BB52" s="502"/>
      <c r="BC52" s="502"/>
    </row>
    <row r="53" spans="1:55" ht="16.5" customHeight="1">
      <c r="A53" s="83" t="s">
        <v>59</v>
      </c>
      <c r="B53" s="188"/>
      <c r="C53" s="2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209"/>
      <c r="Q53" s="209"/>
      <c r="R53" s="209"/>
      <c r="S53" s="212"/>
      <c r="T53" s="119"/>
      <c r="U53" s="119"/>
      <c r="V53" s="119"/>
      <c r="W53" s="29"/>
      <c r="X53" s="29"/>
      <c r="Y53" s="29"/>
      <c r="Z53" s="29"/>
      <c r="AA53" s="29"/>
      <c r="AB53" s="29"/>
      <c r="AC53" s="178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211"/>
      <c r="AO53" s="178"/>
      <c r="AP53" s="178"/>
      <c r="AQ53" s="178"/>
      <c r="AR53" s="178"/>
      <c r="AS53" s="178"/>
      <c r="AT53" s="178"/>
      <c r="AU53" s="178"/>
      <c r="AV53" s="178"/>
      <c r="AW53" s="183"/>
      <c r="BA53" s="502"/>
      <c r="BB53" s="502"/>
      <c r="BC53" s="502"/>
    </row>
    <row r="54" spans="1:55" ht="20.100000000000001" customHeight="1">
      <c r="A54" s="83" t="s">
        <v>474</v>
      </c>
      <c r="B54" s="188"/>
      <c r="C54" s="243" t="s">
        <v>203</v>
      </c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0" t="s">
        <v>54</v>
      </c>
      <c r="P54" s="536"/>
      <c r="Q54" s="537"/>
      <c r="R54" s="537"/>
      <c r="S54" s="537"/>
      <c r="T54" s="537"/>
      <c r="U54" s="537"/>
      <c r="V54" s="538"/>
      <c r="W54" s="178"/>
      <c r="X54" s="522" t="str">
        <f>+IF(((AG110+AG125)*0.03)&lt;P54,"Màx. 3% despeses de publicitat","")</f>
        <v/>
      </c>
      <c r="Y54" s="522"/>
      <c r="Z54" s="522"/>
      <c r="AA54" s="522"/>
      <c r="AB54" s="522"/>
      <c r="AC54" s="522"/>
      <c r="AD54" s="522"/>
      <c r="AE54" s="522"/>
      <c r="AF54" s="522"/>
      <c r="AG54" s="182"/>
      <c r="AH54" s="182"/>
      <c r="AI54" s="182"/>
      <c r="AJ54" s="182"/>
      <c r="AK54" s="182"/>
      <c r="AL54" s="182"/>
      <c r="AM54" s="29"/>
      <c r="AN54" s="178"/>
      <c r="AO54" s="178"/>
      <c r="AP54" s="178"/>
      <c r="AQ54" s="178"/>
      <c r="AR54" s="178"/>
      <c r="AS54" s="178"/>
      <c r="AT54" s="178"/>
      <c r="AU54" s="178"/>
      <c r="AV54" s="178"/>
      <c r="AW54" s="183"/>
      <c r="BA54" s="539"/>
      <c r="BB54" s="539"/>
      <c r="BC54" s="539"/>
    </row>
    <row r="55" spans="1:55" ht="20.100000000000001" customHeight="1">
      <c r="A55" s="83" t="s">
        <v>49</v>
      </c>
      <c r="B55" s="188"/>
      <c r="C55" s="178"/>
      <c r="D55" s="32"/>
      <c r="E55" s="33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213"/>
      <c r="Q55" s="213"/>
      <c r="R55" s="521" t="str">
        <f>IF(P54&gt;0.03*(AG110+AG125),0.03*(AG110+AG125),"")</f>
        <v/>
      </c>
      <c r="S55" s="521"/>
      <c r="T55" s="521"/>
      <c r="U55" s="521"/>
      <c r="V55" s="521"/>
      <c r="W55" s="29"/>
      <c r="X55" s="29"/>
      <c r="Y55" s="29"/>
      <c r="Z55" s="29"/>
      <c r="AA55" s="29"/>
      <c r="AB55" s="29"/>
      <c r="AC55" s="29"/>
      <c r="AD55" s="178"/>
      <c r="AE55" s="540"/>
      <c r="AF55" s="540"/>
      <c r="AG55" s="540"/>
      <c r="AH55" s="540"/>
      <c r="AI55" s="540"/>
      <c r="AJ55" s="540"/>
      <c r="AK55" s="540"/>
      <c r="AL55" s="540"/>
      <c r="AM55" s="540"/>
      <c r="AN55" s="540"/>
      <c r="AO55" s="214"/>
      <c r="AP55" s="178"/>
      <c r="AQ55" s="195"/>
      <c r="AR55" s="195"/>
      <c r="AS55" s="195"/>
      <c r="AT55" s="195"/>
      <c r="AU55" s="195"/>
      <c r="AV55" s="195"/>
      <c r="AW55" s="196"/>
    </row>
    <row r="56" spans="1:55" ht="24" customHeight="1">
      <c r="A56" s="83"/>
      <c r="B56" s="18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34" t="s">
        <v>61</v>
      </c>
      <c r="AC56" s="178"/>
      <c r="AD56" s="240" t="s">
        <v>57</v>
      </c>
      <c r="AE56" s="541">
        <f ca="1">ROUND(+C36+P48+P50+P52+IF(P46&gt;R47,R47,P46)+IF(P54&gt;R55,R55,P54),2)</f>
        <v>0</v>
      </c>
      <c r="AF56" s="542"/>
      <c r="AG56" s="542"/>
      <c r="AH56" s="542"/>
      <c r="AI56" s="542"/>
      <c r="AJ56" s="542"/>
      <c r="AK56" s="542"/>
      <c r="AL56" s="542"/>
      <c r="AM56" s="542"/>
      <c r="AN56" s="542"/>
      <c r="AO56" s="543"/>
      <c r="AP56" s="178"/>
      <c r="AQ56" s="535"/>
      <c r="AR56" s="535"/>
      <c r="AS56" s="535"/>
      <c r="AT56" s="535"/>
      <c r="AU56" s="535"/>
      <c r="AV56" s="535"/>
      <c r="AW56" s="544"/>
    </row>
    <row r="57" spans="1:55" ht="10.5" customHeight="1">
      <c r="A57" s="184"/>
      <c r="B57" s="188"/>
      <c r="C57" s="35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178"/>
      <c r="AQ57" s="178"/>
      <c r="AR57" s="178"/>
      <c r="AS57" s="178"/>
      <c r="AT57" s="178"/>
      <c r="AU57" s="178"/>
      <c r="AV57" s="178"/>
      <c r="AW57" s="183"/>
    </row>
    <row r="58" spans="1:55" ht="20.100000000000001" customHeight="1">
      <c r="A58" s="184"/>
      <c r="B58" s="188"/>
      <c r="C58" s="242" t="s">
        <v>62</v>
      </c>
      <c r="D58" s="241"/>
      <c r="E58" s="241"/>
      <c r="F58" s="241"/>
      <c r="G58" s="241"/>
      <c r="H58" s="241"/>
      <c r="I58" s="241"/>
      <c r="J58" s="241"/>
      <c r="K58" s="241"/>
      <c r="L58" s="241"/>
      <c r="M58" s="241"/>
      <c r="N58" s="241"/>
      <c r="O58" s="241"/>
      <c r="P58" s="241"/>
      <c r="Q58" s="241"/>
      <c r="R58" s="241"/>
      <c r="S58" s="241"/>
      <c r="T58" s="241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178"/>
      <c r="AQ58" s="178"/>
      <c r="AR58" s="178"/>
      <c r="AS58" s="178"/>
      <c r="AT58" s="178"/>
      <c r="AU58" s="178"/>
      <c r="AV58" s="178"/>
      <c r="AW58" s="183"/>
    </row>
    <row r="59" spans="1:55" ht="10.5" customHeight="1">
      <c r="A59" s="184"/>
      <c r="B59" s="18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178"/>
      <c r="AQ59" s="178"/>
      <c r="AR59" s="178"/>
      <c r="AS59" s="178"/>
      <c r="AT59" s="178"/>
      <c r="AU59" s="178"/>
      <c r="AV59" s="178"/>
      <c r="AW59" s="183"/>
      <c r="AX59" s="215"/>
    </row>
    <row r="60" spans="1:55" ht="23.25" customHeight="1">
      <c r="A60" s="184"/>
      <c r="B60" s="188"/>
      <c r="C60" s="28" t="s">
        <v>134</v>
      </c>
      <c r="D60" s="33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240" t="s">
        <v>60</v>
      </c>
      <c r="T60" s="515"/>
      <c r="U60" s="516"/>
      <c r="V60" s="516"/>
      <c r="W60" s="516"/>
      <c r="X60" s="516"/>
      <c r="Y60" s="516"/>
      <c r="Z60" s="516"/>
      <c r="AA60" s="516"/>
      <c r="AB60" s="517"/>
      <c r="AC60" s="178"/>
      <c r="AD60" s="178"/>
      <c r="AE60" s="31"/>
      <c r="AF60" s="31"/>
      <c r="AG60" s="31"/>
      <c r="AH60" s="31"/>
      <c r="AI60" s="31"/>
      <c r="AJ60" s="31"/>
      <c r="AK60" s="31"/>
      <c r="AL60" s="31"/>
      <c r="AM60" s="31"/>
      <c r="AN60" s="20"/>
      <c r="AO60" s="31"/>
      <c r="AP60" s="178"/>
      <c r="AQ60" s="178"/>
      <c r="AR60" s="178"/>
      <c r="AS60" s="178"/>
      <c r="AT60" s="195"/>
      <c r="AU60" s="195"/>
      <c r="AV60" s="195"/>
      <c r="AW60" s="216"/>
    </row>
    <row r="61" spans="1:55" ht="10.5" customHeight="1">
      <c r="A61" s="184"/>
      <c r="B61" s="188"/>
      <c r="C61" s="28"/>
      <c r="D61" s="33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"/>
      <c r="T61" s="120"/>
      <c r="U61" s="120"/>
      <c r="V61" s="120"/>
      <c r="W61" s="120"/>
      <c r="X61" s="120"/>
      <c r="Y61" s="120"/>
      <c r="Z61" s="120"/>
      <c r="AA61" s="120"/>
      <c r="AB61" s="120"/>
      <c r="AC61" s="178"/>
      <c r="AD61" s="178"/>
      <c r="AE61" s="30" t="s">
        <v>65</v>
      </c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178"/>
      <c r="AQ61" s="178"/>
      <c r="AR61" s="178"/>
      <c r="AS61" s="178"/>
      <c r="AT61" s="178"/>
      <c r="AU61" s="178"/>
      <c r="AV61" s="178"/>
      <c r="AW61" s="183"/>
    </row>
    <row r="62" spans="1:55" ht="23.25" customHeight="1">
      <c r="A62" s="184"/>
      <c r="B62" s="188"/>
      <c r="C62" s="28" t="s">
        <v>63</v>
      </c>
      <c r="D62" s="33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240" t="s">
        <v>4</v>
      </c>
      <c r="T62" s="515"/>
      <c r="U62" s="516"/>
      <c r="V62" s="516"/>
      <c r="W62" s="516"/>
      <c r="X62" s="516"/>
      <c r="Y62" s="516"/>
      <c r="Z62" s="516"/>
      <c r="AA62" s="516"/>
      <c r="AB62" s="517"/>
      <c r="AC62" s="178"/>
      <c r="AD62" s="178"/>
      <c r="AE62" s="545">
        <f>ROUND(T60+T62+T64,2)</f>
        <v>0</v>
      </c>
      <c r="AF62" s="546"/>
      <c r="AG62" s="546"/>
      <c r="AH62" s="546"/>
      <c r="AI62" s="546"/>
      <c r="AJ62" s="546"/>
      <c r="AK62" s="546"/>
      <c r="AL62" s="546"/>
      <c r="AM62" s="546"/>
      <c r="AN62" s="546"/>
      <c r="AO62" s="547"/>
      <c r="AP62" s="217"/>
      <c r="AQ62" s="217"/>
      <c r="AR62" s="514"/>
      <c r="AS62" s="514"/>
      <c r="AT62" s="514"/>
      <c r="AU62" s="514"/>
      <c r="AV62" s="514"/>
      <c r="AW62" s="183"/>
    </row>
    <row r="63" spans="1:55" ht="10.5" customHeight="1">
      <c r="A63" s="184"/>
      <c r="B63" s="188"/>
      <c r="C63" s="28"/>
      <c r="D63" s="33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"/>
      <c r="T63" s="120"/>
      <c r="U63" s="120"/>
      <c r="V63" s="120"/>
      <c r="W63" s="120"/>
      <c r="X63" s="120"/>
      <c r="Y63" s="120"/>
      <c r="Z63" s="120"/>
      <c r="AA63" s="120"/>
      <c r="AB63" s="120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  <c r="AN63" s="178"/>
      <c r="AO63" s="178"/>
      <c r="AP63" s="178"/>
      <c r="AQ63" s="195"/>
      <c r="AR63" s="195"/>
      <c r="AS63" s="195"/>
      <c r="AT63" s="195"/>
      <c r="AU63" s="195"/>
      <c r="AV63" s="178"/>
      <c r="AW63" s="183"/>
    </row>
    <row r="64" spans="1:55" ht="23.25" customHeight="1">
      <c r="A64" s="184"/>
      <c r="B64" s="188"/>
      <c r="C64" s="28" t="s">
        <v>164</v>
      </c>
      <c r="D64" s="33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240" t="s">
        <v>5</v>
      </c>
      <c r="T64" s="515"/>
      <c r="U64" s="516"/>
      <c r="V64" s="516"/>
      <c r="W64" s="516"/>
      <c r="X64" s="516"/>
      <c r="Y64" s="516"/>
      <c r="Z64" s="516"/>
      <c r="AA64" s="516"/>
      <c r="AB64" s="517"/>
      <c r="AC64" s="178"/>
      <c r="AD64" s="178"/>
      <c r="AE64" s="518" t="str">
        <f ca="1">IF(AE62&gt;AM64,"Màx. 10% despeses totals","")</f>
        <v/>
      </c>
      <c r="AF64" s="518"/>
      <c r="AG64" s="518"/>
      <c r="AH64" s="518"/>
      <c r="AI64" s="518"/>
      <c r="AJ64" s="518"/>
      <c r="AK64" s="518"/>
      <c r="AL64" s="518"/>
      <c r="AM64" s="519" t="str">
        <f ca="1">IF(AE62&gt;AE56*0.1111111111,AE56*0.1111111111,"")</f>
        <v/>
      </c>
      <c r="AN64" s="519"/>
      <c r="AO64" s="519"/>
      <c r="AP64" s="178"/>
      <c r="AQ64" s="520"/>
      <c r="AR64" s="520"/>
      <c r="AS64" s="520"/>
      <c r="AT64" s="520"/>
      <c r="AU64" s="520"/>
      <c r="AV64" s="178"/>
      <c r="AW64" s="183"/>
    </row>
    <row r="65" spans="1:49" ht="20.100000000000001" customHeight="1">
      <c r="A65" s="184"/>
      <c r="B65" s="18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178"/>
      <c r="AQ65" s="78"/>
      <c r="AR65" s="78"/>
      <c r="AS65" s="78"/>
      <c r="AT65" s="78"/>
      <c r="AU65" s="78"/>
      <c r="AV65" s="178"/>
      <c r="AW65" s="183"/>
    </row>
    <row r="66" spans="1:49" ht="24" customHeight="1">
      <c r="A66" s="184"/>
      <c r="B66" s="188"/>
      <c r="C66" s="178"/>
      <c r="D66" s="36"/>
      <c r="E66" s="36"/>
      <c r="F66" s="36"/>
      <c r="G66" s="36"/>
      <c r="H66" s="32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34" t="s">
        <v>67</v>
      </c>
      <c r="AC66" s="178"/>
      <c r="AD66" s="240" t="s">
        <v>64</v>
      </c>
      <c r="AE66" s="553">
        <f ca="1">IF(AE62&gt;AM64,AM64,AE62)</f>
        <v>0</v>
      </c>
      <c r="AF66" s="554"/>
      <c r="AG66" s="554"/>
      <c r="AH66" s="554"/>
      <c r="AI66" s="554"/>
      <c r="AJ66" s="554"/>
      <c r="AK66" s="554"/>
      <c r="AL66" s="554"/>
      <c r="AM66" s="554"/>
      <c r="AN66" s="554"/>
      <c r="AO66" s="555"/>
      <c r="AP66" s="178"/>
      <c r="AQ66" s="535"/>
      <c r="AR66" s="535"/>
      <c r="AS66" s="535"/>
      <c r="AT66" s="535"/>
      <c r="AU66" s="535"/>
      <c r="AV66" s="178"/>
      <c r="AW66" s="183"/>
    </row>
    <row r="67" spans="1:49" ht="14.25" customHeight="1">
      <c r="A67" s="184"/>
      <c r="B67" s="188"/>
      <c r="C67" s="178"/>
      <c r="D67" s="36"/>
      <c r="E67" s="36"/>
      <c r="F67" s="36"/>
      <c r="G67" s="36"/>
      <c r="H67" s="32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34"/>
      <c r="AC67" s="178"/>
      <c r="AD67" s="180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178"/>
      <c r="AQ67" s="218"/>
      <c r="AR67" s="218"/>
      <c r="AS67" s="218"/>
      <c r="AT67" s="218"/>
      <c r="AU67" s="218"/>
      <c r="AV67" s="178"/>
      <c r="AW67" s="183"/>
    </row>
    <row r="68" spans="1:49" ht="24" customHeight="1">
      <c r="A68" s="184"/>
      <c r="B68" s="188"/>
      <c r="C68" s="178"/>
      <c r="D68" s="36"/>
      <c r="E68" s="36"/>
      <c r="F68" s="36"/>
      <c r="G68" s="38" t="s">
        <v>165</v>
      </c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"/>
      <c r="U68" s="178"/>
      <c r="V68" s="178"/>
      <c r="W68" s="178"/>
      <c r="X68" s="178"/>
      <c r="Y68" s="17"/>
      <c r="Z68" s="178"/>
      <c r="AA68" s="178"/>
      <c r="AB68" s="178"/>
      <c r="AC68" s="178"/>
      <c r="AD68" s="240" t="s">
        <v>66</v>
      </c>
      <c r="AE68" s="553">
        <f ca="1">+AE66+AE56</f>
        <v>0</v>
      </c>
      <c r="AF68" s="554"/>
      <c r="AG68" s="554"/>
      <c r="AH68" s="554"/>
      <c r="AI68" s="554"/>
      <c r="AJ68" s="554"/>
      <c r="AK68" s="554"/>
      <c r="AL68" s="554"/>
      <c r="AM68" s="554"/>
      <c r="AN68" s="554"/>
      <c r="AO68" s="555"/>
      <c r="AP68" s="178"/>
      <c r="AQ68" s="218"/>
      <c r="AR68" s="218"/>
      <c r="AS68" s="218"/>
      <c r="AT68" s="218"/>
      <c r="AU68" s="218"/>
      <c r="AV68" s="178"/>
      <c r="AW68" s="183"/>
    </row>
    <row r="69" spans="1:49" ht="7.5" customHeight="1">
      <c r="A69" s="184"/>
      <c r="B69" s="188"/>
      <c r="C69" s="178"/>
      <c r="D69" s="36"/>
      <c r="E69" s="36"/>
      <c r="F69" s="36"/>
      <c r="G69" s="36"/>
      <c r="H69" s="32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34"/>
      <c r="AC69" s="178"/>
      <c r="AD69" s="180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178"/>
      <c r="AQ69" s="218"/>
      <c r="AR69" s="218"/>
      <c r="AS69" s="218"/>
      <c r="AT69" s="218"/>
      <c r="AU69" s="218"/>
      <c r="AV69" s="178"/>
      <c r="AW69" s="183"/>
    </row>
    <row r="70" spans="1:49" ht="24" customHeight="1">
      <c r="A70" s="184"/>
      <c r="B70" s="188"/>
      <c r="C70" s="178"/>
      <c r="D70" s="36"/>
      <c r="E70" s="36"/>
      <c r="F70" s="36"/>
      <c r="G70" s="38" t="s">
        <v>131</v>
      </c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"/>
      <c r="U70" s="178"/>
      <c r="V70" s="178"/>
      <c r="W70" s="178"/>
      <c r="X70" s="178"/>
      <c r="Y70" s="17"/>
      <c r="Z70" s="178"/>
      <c r="AA70" s="178"/>
      <c r="AB70" s="178"/>
      <c r="AC70" s="178"/>
      <c r="AD70" s="180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178"/>
      <c r="AQ70" s="218"/>
      <c r="AR70" s="218"/>
      <c r="AS70" s="218"/>
      <c r="AT70" s="218"/>
      <c r="AU70" s="218"/>
      <c r="AV70" s="178"/>
      <c r="AW70" s="183"/>
    </row>
    <row r="71" spans="1:49" ht="24" customHeight="1">
      <c r="A71" s="184"/>
      <c r="B71" s="188"/>
      <c r="C71" s="178"/>
      <c r="D71" s="36"/>
      <c r="E71" s="36"/>
      <c r="F71" s="36"/>
      <c r="G71" s="38"/>
      <c r="H71" s="178"/>
      <c r="I71" s="219" t="s">
        <v>128</v>
      </c>
      <c r="J71" s="178"/>
      <c r="K71" s="178"/>
      <c r="L71" s="178"/>
      <c r="M71" s="178"/>
      <c r="N71" s="178"/>
      <c r="O71" s="556">
        <f>+C36</f>
        <v>0</v>
      </c>
      <c r="P71" s="557"/>
      <c r="Q71" s="557"/>
      <c r="R71" s="557"/>
      <c r="S71" s="557"/>
      <c r="T71" s="557"/>
      <c r="U71" s="178"/>
      <c r="V71" s="178"/>
      <c r="W71" s="178"/>
      <c r="X71" s="178"/>
      <c r="Y71" s="17"/>
      <c r="Z71" s="178"/>
      <c r="AA71" s="178"/>
      <c r="AB71" s="178"/>
      <c r="AC71" s="178"/>
      <c r="AD71" s="180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178"/>
      <c r="AQ71" s="218"/>
      <c r="AR71" s="218"/>
      <c r="AS71" s="218"/>
      <c r="AT71" s="218"/>
      <c r="AU71" s="218"/>
      <c r="AV71" s="178"/>
      <c r="AW71" s="183"/>
    </row>
    <row r="72" spans="1:49" ht="24" customHeight="1">
      <c r="A72" s="184"/>
      <c r="B72" s="188"/>
      <c r="C72" s="178"/>
      <c r="D72" s="36"/>
      <c r="E72" s="36"/>
      <c r="F72" s="36"/>
      <c r="G72" s="178"/>
      <c r="H72" s="178"/>
      <c r="I72" s="219" t="s">
        <v>132</v>
      </c>
      <c r="J72" s="178"/>
      <c r="K72" s="178"/>
      <c r="L72" s="178"/>
      <c r="M72" s="178"/>
      <c r="N72" s="178"/>
      <c r="O72" s="178"/>
      <c r="P72" s="178"/>
      <c r="Q72" s="558">
        <f ca="1">+AE68*0.4</f>
        <v>0</v>
      </c>
      <c r="R72" s="558"/>
      <c r="S72" s="558"/>
      <c r="T72" s="558"/>
      <c r="U72" s="178"/>
      <c r="V72" s="178"/>
      <c r="W72" s="178" t="s">
        <v>133</v>
      </c>
      <c r="X72" s="178"/>
      <c r="Y72" s="178"/>
      <c r="Z72" s="178"/>
      <c r="AA72" s="178"/>
      <c r="AB72" s="178"/>
      <c r="AC72" s="178"/>
      <c r="AD72" s="240" t="s">
        <v>68</v>
      </c>
      <c r="AE72" s="553">
        <f ca="1">+IF(Q72&lt;O71,0,Q72-O71)</f>
        <v>0</v>
      </c>
      <c r="AF72" s="554"/>
      <c r="AG72" s="554"/>
      <c r="AH72" s="554"/>
      <c r="AI72" s="554"/>
      <c r="AJ72" s="554"/>
      <c r="AK72" s="554"/>
      <c r="AL72" s="554"/>
      <c r="AM72" s="554"/>
      <c r="AN72" s="554"/>
      <c r="AO72" s="555"/>
      <c r="AP72" s="178"/>
      <c r="AQ72" s="218"/>
      <c r="AR72" s="218"/>
      <c r="AS72" s="218"/>
      <c r="AT72" s="218"/>
      <c r="AU72" s="218"/>
      <c r="AV72" s="178"/>
      <c r="AW72" s="183"/>
    </row>
    <row r="73" spans="1:49" ht="11.25" customHeight="1">
      <c r="A73" s="184"/>
      <c r="B73" s="188"/>
      <c r="C73" s="178"/>
      <c r="D73" s="36"/>
      <c r="E73" s="36"/>
      <c r="F73" s="36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  <c r="AN73" s="178"/>
      <c r="AO73" s="178"/>
      <c r="AP73" s="178"/>
      <c r="AQ73" s="218"/>
      <c r="AR73" s="218"/>
      <c r="AS73" s="218"/>
      <c r="AT73" s="218"/>
      <c r="AU73" s="218"/>
      <c r="AV73" s="178"/>
      <c r="AW73" s="183"/>
    </row>
    <row r="74" spans="1:49" ht="24" customHeight="1">
      <c r="A74" s="184"/>
      <c r="B74" s="188"/>
      <c r="C74" s="178"/>
      <c r="D74" s="36"/>
      <c r="E74" s="36"/>
      <c r="F74" s="36"/>
      <c r="G74" s="559" t="s">
        <v>166</v>
      </c>
      <c r="H74" s="559"/>
      <c r="I74" s="559"/>
      <c r="J74" s="559"/>
      <c r="K74" s="559"/>
      <c r="L74" s="559"/>
      <c r="M74" s="559"/>
      <c r="N74" s="559"/>
      <c r="O74" s="559"/>
      <c r="P74" s="559"/>
      <c r="Q74" s="559"/>
      <c r="R74" s="559"/>
      <c r="S74" s="559"/>
      <c r="T74" s="559"/>
      <c r="U74" s="559"/>
      <c r="V74" s="559"/>
      <c r="W74" s="559"/>
      <c r="X74" s="559"/>
      <c r="Y74" s="559"/>
      <c r="Z74" s="559"/>
      <c r="AA74" s="559"/>
      <c r="AB74" s="178"/>
      <c r="AC74" s="178"/>
      <c r="AD74" s="240" t="s">
        <v>9</v>
      </c>
      <c r="AE74" s="553">
        <f ca="1">AE68-AE72</f>
        <v>0</v>
      </c>
      <c r="AF74" s="554"/>
      <c r="AG74" s="554"/>
      <c r="AH74" s="554"/>
      <c r="AI74" s="554"/>
      <c r="AJ74" s="554"/>
      <c r="AK74" s="554"/>
      <c r="AL74" s="554"/>
      <c r="AM74" s="554"/>
      <c r="AN74" s="554"/>
      <c r="AO74" s="555"/>
      <c r="AP74" s="178"/>
      <c r="AQ74" s="218"/>
      <c r="AR74" s="218"/>
      <c r="AS74" s="218"/>
      <c r="AT74" s="218"/>
      <c r="AU74" s="218"/>
      <c r="AV74" s="178"/>
      <c r="AW74" s="183"/>
    </row>
    <row r="75" spans="1:49" ht="22.5" customHeight="1">
      <c r="A75" s="184"/>
      <c r="B75" s="188"/>
      <c r="C75" s="178"/>
      <c r="D75" s="36"/>
      <c r="E75" s="36"/>
      <c r="F75" s="36"/>
      <c r="G75" s="559"/>
      <c r="H75" s="559"/>
      <c r="I75" s="559"/>
      <c r="J75" s="559"/>
      <c r="K75" s="559"/>
      <c r="L75" s="559"/>
      <c r="M75" s="559"/>
      <c r="N75" s="559"/>
      <c r="O75" s="559"/>
      <c r="P75" s="559"/>
      <c r="Q75" s="559"/>
      <c r="R75" s="559"/>
      <c r="S75" s="559"/>
      <c r="T75" s="559"/>
      <c r="U75" s="559"/>
      <c r="V75" s="559"/>
      <c r="W75" s="559"/>
      <c r="X75" s="559"/>
      <c r="Y75" s="559"/>
      <c r="Z75" s="559"/>
      <c r="AA75" s="559"/>
      <c r="AB75" s="178"/>
      <c r="AC75" s="178"/>
      <c r="AD75" s="180"/>
      <c r="AE75" s="560"/>
      <c r="AF75" s="560"/>
      <c r="AG75" s="560"/>
      <c r="AH75" s="560"/>
      <c r="AI75" s="560"/>
      <c r="AJ75" s="560"/>
      <c r="AK75" s="560"/>
      <c r="AL75" s="560"/>
      <c r="AM75" s="560"/>
      <c r="AN75" s="560"/>
      <c r="AO75" s="98"/>
      <c r="AP75" s="178"/>
      <c r="AQ75" s="20"/>
      <c r="AR75" s="20"/>
      <c r="AS75" s="20"/>
      <c r="AT75" s="20"/>
      <c r="AU75" s="20"/>
      <c r="AV75" s="178"/>
      <c r="AW75" s="183"/>
    </row>
    <row r="76" spans="1:49" ht="22.5" customHeight="1" thickBot="1">
      <c r="A76" s="184"/>
      <c r="B76" s="178"/>
      <c r="C76" s="178"/>
      <c r="D76" s="36"/>
      <c r="E76" s="36"/>
      <c r="F76" s="36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78"/>
      <c r="AC76" s="178"/>
      <c r="AD76" s="180"/>
      <c r="AE76" s="220"/>
      <c r="AF76" s="220"/>
      <c r="AG76" s="220"/>
      <c r="AH76" s="220"/>
      <c r="AI76" s="220"/>
      <c r="AJ76" s="220"/>
      <c r="AK76" s="220"/>
      <c r="AL76" s="220"/>
      <c r="AM76" s="220"/>
      <c r="AN76" s="220"/>
      <c r="AO76" s="98"/>
      <c r="AP76" s="178"/>
      <c r="AQ76" s="20"/>
      <c r="AR76" s="20"/>
      <c r="AS76" s="20"/>
      <c r="AT76" s="20"/>
      <c r="AU76" s="20"/>
      <c r="AV76" s="178"/>
      <c r="AW76" s="183"/>
    </row>
    <row r="77" spans="1:49" ht="22.5" hidden="1" customHeight="1" thickTop="1">
      <c r="A77" s="221"/>
      <c r="B77" s="222"/>
      <c r="C77" s="222"/>
      <c r="D77" s="132"/>
      <c r="E77" s="132"/>
      <c r="F77" s="132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222"/>
      <c r="AC77" s="222"/>
      <c r="AD77" s="223"/>
      <c r="AE77" s="224"/>
      <c r="AF77" s="224"/>
      <c r="AG77" s="224"/>
      <c r="AH77" s="224"/>
      <c r="AI77" s="224"/>
      <c r="AJ77" s="224"/>
      <c r="AK77" s="224"/>
      <c r="AL77" s="224"/>
      <c r="AM77" s="224"/>
      <c r="AN77" s="224"/>
      <c r="AO77" s="134"/>
      <c r="AP77" s="222"/>
      <c r="AQ77" s="225"/>
      <c r="AR77" s="225"/>
      <c r="AS77" s="225"/>
      <c r="AT77" s="225"/>
      <c r="AU77" s="225"/>
      <c r="AV77" s="222"/>
      <c r="AW77" s="226"/>
    </row>
    <row r="78" spans="1:49" ht="20.100000000000001" hidden="1" customHeight="1">
      <c r="A78" s="184"/>
      <c r="B78" s="178"/>
      <c r="C78" s="602" t="s">
        <v>181</v>
      </c>
      <c r="D78" s="602"/>
      <c r="E78" s="602"/>
      <c r="F78" s="602"/>
      <c r="G78" s="602"/>
      <c r="H78" s="602"/>
      <c r="I78" s="602"/>
      <c r="J78" s="602"/>
      <c r="K78" s="602"/>
      <c r="L78" s="602"/>
      <c r="M78" s="602"/>
      <c r="N78" s="602"/>
      <c r="O78" s="602"/>
      <c r="P78" s="602"/>
      <c r="Q78" s="602"/>
      <c r="R78" s="602"/>
      <c r="S78" s="602"/>
      <c r="T78" s="602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5"/>
      <c r="AT78" s="75"/>
      <c r="AU78" s="75"/>
      <c r="AV78" s="75"/>
      <c r="AW78" s="183"/>
    </row>
    <row r="79" spans="1:49" ht="20.100000000000001" hidden="1" customHeight="1">
      <c r="A79" s="83" t="s">
        <v>136</v>
      </c>
      <c r="B79" s="18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  <c r="AN79" s="178"/>
      <c r="AO79" s="178"/>
      <c r="AP79" s="178"/>
      <c r="AQ79" s="178"/>
      <c r="AR79" s="178"/>
      <c r="AS79" s="178"/>
      <c r="AT79" s="178"/>
      <c r="AU79" s="178"/>
      <c r="AV79" s="178"/>
      <c r="AW79" s="183"/>
    </row>
    <row r="80" spans="1:49" ht="20.100000000000001" hidden="1" customHeight="1">
      <c r="A80" s="83" t="s">
        <v>56</v>
      </c>
      <c r="B80" s="188"/>
      <c r="C80" s="28" t="s">
        <v>143</v>
      </c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71" t="s">
        <v>6</v>
      </c>
      <c r="P80" s="506"/>
      <c r="Q80" s="507"/>
      <c r="R80" s="507"/>
      <c r="S80" s="507"/>
      <c r="T80" s="507"/>
      <c r="U80" s="507"/>
      <c r="V80" s="508"/>
      <c r="W80" s="178"/>
      <c r="X80" s="19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  <c r="AM80" s="178"/>
      <c r="AN80" s="178"/>
      <c r="AO80" s="178"/>
      <c r="AP80" s="178"/>
      <c r="AQ80" s="178"/>
      <c r="AR80" s="178"/>
      <c r="AS80" s="178"/>
      <c r="AT80" s="178"/>
      <c r="AU80" s="178"/>
      <c r="AV80" s="178"/>
      <c r="AW80" s="183"/>
    </row>
    <row r="81" spans="1:49" ht="9.75" hidden="1" customHeight="1">
      <c r="A81" s="83" t="s">
        <v>58</v>
      </c>
      <c r="B81" s="188"/>
      <c r="C81" s="29"/>
      <c r="D81" s="29"/>
      <c r="E81" s="29"/>
      <c r="F81" s="29"/>
      <c r="G81" s="29"/>
      <c r="H81" s="29"/>
      <c r="I81" s="182"/>
      <c r="J81" s="182"/>
      <c r="K81" s="182"/>
      <c r="L81" s="182"/>
      <c r="M81" s="182"/>
      <c r="N81" s="178"/>
      <c r="O81" s="182"/>
      <c r="P81" s="189"/>
      <c r="Q81" s="189"/>
      <c r="R81" s="190"/>
      <c r="S81" s="190"/>
      <c r="T81" s="190"/>
      <c r="U81" s="190"/>
      <c r="V81" s="190"/>
      <c r="W81" s="178"/>
      <c r="X81" s="198" t="str">
        <f>IF(P81&gt;R82,"Màx. 10% despeses total del curs","")</f>
        <v/>
      </c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  <c r="AN81" s="191"/>
      <c r="AO81" s="178"/>
      <c r="AP81" s="178"/>
      <c r="AQ81" s="178"/>
      <c r="AR81" s="178"/>
      <c r="AS81" s="178"/>
      <c r="AT81" s="178"/>
      <c r="AU81" s="178"/>
      <c r="AV81" s="178"/>
      <c r="AW81" s="183"/>
    </row>
    <row r="82" spans="1:49" ht="21" hidden="1" customHeight="1">
      <c r="A82" s="83" t="s">
        <v>59</v>
      </c>
      <c r="B82" s="188"/>
      <c r="C82" s="243" t="s">
        <v>144</v>
      </c>
      <c r="D82" s="294"/>
      <c r="E82" s="244"/>
      <c r="F82" s="244"/>
      <c r="G82" s="244"/>
      <c r="H82" s="244"/>
      <c r="I82" s="244"/>
      <c r="J82" s="244"/>
      <c r="K82" s="244"/>
      <c r="L82" s="244"/>
      <c r="M82" s="244"/>
      <c r="N82" s="244"/>
      <c r="O82" s="71" t="s">
        <v>7</v>
      </c>
      <c r="P82" s="603"/>
      <c r="Q82" s="604"/>
      <c r="R82" s="604"/>
      <c r="S82" s="604"/>
      <c r="T82" s="604"/>
      <c r="U82" s="604"/>
      <c r="V82" s="605"/>
      <c r="W82" s="178"/>
      <c r="X82" s="227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  <c r="AM82" s="178"/>
      <c r="AN82" s="178"/>
      <c r="AO82" s="178"/>
      <c r="AP82" s="178"/>
      <c r="AQ82" s="178"/>
      <c r="AR82" s="178"/>
      <c r="AS82" s="178"/>
      <c r="AT82" s="178"/>
      <c r="AU82" s="178"/>
      <c r="AV82" s="178"/>
      <c r="AW82" s="183"/>
    </row>
    <row r="83" spans="1:49" ht="20.100000000000001" hidden="1" customHeight="1">
      <c r="A83" s="83" t="s">
        <v>49</v>
      </c>
      <c r="B83" s="188"/>
      <c r="C83" s="178"/>
      <c r="D83" s="32"/>
      <c r="E83" s="33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213"/>
      <c r="Q83" s="213"/>
      <c r="R83" s="213"/>
      <c r="S83" s="213"/>
      <c r="T83" s="228"/>
      <c r="U83" s="77"/>
      <c r="V83" s="77"/>
      <c r="W83" s="29"/>
      <c r="X83" s="29"/>
      <c r="Y83" s="29"/>
      <c r="Z83" s="29"/>
      <c r="AA83" s="29"/>
      <c r="AB83" s="29"/>
      <c r="AC83" s="29"/>
      <c r="AD83" s="178"/>
      <c r="AE83" s="540"/>
      <c r="AF83" s="540"/>
      <c r="AG83" s="540"/>
      <c r="AH83" s="540"/>
      <c r="AI83" s="540"/>
      <c r="AJ83" s="540"/>
      <c r="AK83" s="540"/>
      <c r="AL83" s="540"/>
      <c r="AM83" s="540"/>
      <c r="AN83" s="540"/>
      <c r="AO83" s="214"/>
      <c r="AP83" s="178"/>
      <c r="AQ83" s="195"/>
      <c r="AR83" s="195"/>
      <c r="AS83" s="195"/>
      <c r="AT83" s="195"/>
      <c r="AU83" s="195"/>
      <c r="AV83" s="195"/>
      <c r="AW83" s="196"/>
    </row>
    <row r="84" spans="1:49" ht="24" hidden="1" customHeight="1">
      <c r="A84" s="83" t="s">
        <v>179</v>
      </c>
      <c r="B84" s="188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34" t="s">
        <v>85</v>
      </c>
      <c r="AC84" s="178"/>
      <c r="AD84" s="71" t="s">
        <v>8</v>
      </c>
      <c r="AE84" s="541">
        <f>+ROUND(P82+P80,2)</f>
        <v>0</v>
      </c>
      <c r="AF84" s="542"/>
      <c r="AG84" s="542"/>
      <c r="AH84" s="542"/>
      <c r="AI84" s="542"/>
      <c r="AJ84" s="542"/>
      <c r="AK84" s="542"/>
      <c r="AL84" s="542"/>
      <c r="AM84" s="542"/>
      <c r="AN84" s="542"/>
      <c r="AO84" s="543"/>
      <c r="AP84" s="178"/>
      <c r="AQ84" s="535"/>
      <c r="AR84" s="535"/>
      <c r="AS84" s="535"/>
      <c r="AT84" s="535"/>
      <c r="AU84" s="535"/>
      <c r="AV84" s="535"/>
      <c r="AW84" s="544"/>
    </row>
    <row r="85" spans="1:49" ht="24" hidden="1" customHeight="1">
      <c r="A85" s="83" t="s">
        <v>180</v>
      </c>
      <c r="B85" s="188"/>
      <c r="C85" s="35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178"/>
      <c r="AQ85" s="178"/>
      <c r="AR85" s="178"/>
      <c r="AS85" s="178"/>
      <c r="AT85" s="178"/>
      <c r="AU85" s="178"/>
      <c r="AV85" s="178"/>
      <c r="AW85" s="183"/>
    </row>
    <row r="86" spans="1:49" ht="18" hidden="1" customHeight="1">
      <c r="A86" s="184"/>
      <c r="B86" s="178"/>
      <c r="C86" s="178"/>
      <c r="D86" s="36"/>
      <c r="E86" s="36"/>
      <c r="F86" s="36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78"/>
      <c r="AC86" s="178"/>
      <c r="AD86" s="180"/>
      <c r="AE86" s="229"/>
      <c r="AF86" s="229"/>
      <c r="AG86" s="229"/>
      <c r="AH86" s="229"/>
      <c r="AI86" s="229"/>
      <c r="AJ86" s="229"/>
      <c r="AK86" s="229"/>
      <c r="AL86" s="229"/>
      <c r="AM86" s="229"/>
      <c r="AN86" s="229"/>
      <c r="AO86" s="98"/>
      <c r="AP86" s="178"/>
      <c r="AQ86" s="20"/>
      <c r="AR86" s="20"/>
      <c r="AS86" s="20"/>
      <c r="AT86" s="20"/>
      <c r="AU86" s="20"/>
      <c r="AV86" s="178"/>
      <c r="AW86" s="183"/>
    </row>
    <row r="87" spans="1:49" ht="22.5" hidden="1" customHeight="1">
      <c r="A87" s="184"/>
      <c r="B87" s="178"/>
      <c r="C87" s="178"/>
      <c r="D87" s="36"/>
      <c r="E87" s="36"/>
      <c r="F87" s="36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78"/>
      <c r="AC87" s="178"/>
      <c r="AD87" s="180"/>
      <c r="AE87" s="220"/>
      <c r="AF87" s="220"/>
      <c r="AG87" s="220"/>
      <c r="AH87" s="220"/>
      <c r="AI87" s="220"/>
      <c r="AJ87" s="220"/>
      <c r="AK87" s="220"/>
      <c r="AL87" s="220"/>
      <c r="AM87" s="220"/>
      <c r="AN87" s="220"/>
      <c r="AO87" s="98"/>
      <c r="AP87" s="178"/>
      <c r="AQ87" s="20"/>
      <c r="AR87" s="20"/>
      <c r="AS87" s="20"/>
      <c r="AT87" s="20"/>
      <c r="AU87" s="20"/>
      <c r="AV87" s="178"/>
      <c r="AW87" s="183"/>
    </row>
    <row r="88" spans="1:49" ht="22.5" hidden="1" customHeight="1" thickBot="1">
      <c r="A88" s="184"/>
      <c r="B88" s="178"/>
      <c r="C88" s="178"/>
      <c r="D88" s="36"/>
      <c r="E88" s="36"/>
      <c r="F88" s="36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  <c r="AA88" s="138"/>
      <c r="AB88" s="178"/>
      <c r="AC88" s="178"/>
      <c r="AD88" s="180"/>
      <c r="AE88" s="220"/>
      <c r="AF88" s="220"/>
      <c r="AG88" s="220"/>
      <c r="AH88" s="220"/>
      <c r="AI88" s="220"/>
      <c r="AJ88" s="220"/>
      <c r="AK88" s="220"/>
      <c r="AL88" s="220"/>
      <c r="AM88" s="220"/>
      <c r="AN88" s="220"/>
      <c r="AO88" s="98"/>
      <c r="AP88" s="178"/>
      <c r="AQ88" s="20"/>
      <c r="AR88" s="20"/>
      <c r="AS88" s="20"/>
      <c r="AT88" s="20"/>
      <c r="AU88" s="20"/>
      <c r="AV88" s="178"/>
      <c r="AW88" s="183"/>
    </row>
    <row r="89" spans="1:49" ht="18" customHeight="1" thickTop="1">
      <c r="A89" s="221"/>
      <c r="B89" s="222"/>
      <c r="C89" s="222"/>
      <c r="D89" s="132"/>
      <c r="E89" s="132"/>
      <c r="F89" s="132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222"/>
      <c r="AC89" s="222"/>
      <c r="AD89" s="223"/>
      <c r="AE89" s="224"/>
      <c r="AF89" s="224"/>
      <c r="AG89" s="224"/>
      <c r="AH89" s="224"/>
      <c r="AI89" s="224"/>
      <c r="AJ89" s="224"/>
      <c r="AK89" s="224"/>
      <c r="AL89" s="224"/>
      <c r="AM89" s="224"/>
      <c r="AN89" s="224"/>
      <c r="AO89" s="134"/>
      <c r="AP89" s="222"/>
      <c r="AQ89" s="225"/>
      <c r="AR89" s="225"/>
      <c r="AS89" s="225"/>
      <c r="AT89" s="225"/>
      <c r="AU89" s="225"/>
      <c r="AV89" s="222"/>
      <c r="AW89" s="226"/>
    </row>
    <row r="90" spans="1:49" ht="18" customHeight="1">
      <c r="A90" s="184"/>
      <c r="B90" s="178"/>
      <c r="C90" s="73" t="s">
        <v>176</v>
      </c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178"/>
      <c r="AQ90" s="178"/>
      <c r="AR90" s="178"/>
      <c r="AS90" s="178"/>
      <c r="AT90" s="178"/>
      <c r="AU90" s="178"/>
      <c r="AV90" s="178"/>
      <c r="AW90" s="183"/>
    </row>
    <row r="91" spans="1:49" ht="18" customHeight="1">
      <c r="A91" s="83" t="s">
        <v>136</v>
      </c>
      <c r="B91" s="178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178"/>
      <c r="AQ91" s="178"/>
      <c r="AR91" s="178"/>
      <c r="AS91" s="178"/>
      <c r="AT91" s="178"/>
      <c r="AU91" s="178"/>
      <c r="AV91" s="178"/>
      <c r="AW91" s="183"/>
    </row>
    <row r="92" spans="1:49" ht="23.25" customHeight="1">
      <c r="A92" s="83" t="s">
        <v>59</v>
      </c>
      <c r="B92" s="178"/>
      <c r="C92" s="178"/>
      <c r="D92" s="28" t="s">
        <v>135</v>
      </c>
      <c r="E92" s="33"/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T92" s="71" t="s">
        <v>6</v>
      </c>
      <c r="U92" s="599"/>
      <c r="V92" s="600"/>
      <c r="W92" s="600"/>
      <c r="X92" s="600"/>
      <c r="Y92" s="600"/>
      <c r="Z92" s="600"/>
      <c r="AA92" s="600"/>
      <c r="AB92" s="600"/>
      <c r="AC92" s="601"/>
      <c r="AE92" s="561" t="str">
        <f>+IF((0.03*(AG110+AG125))&lt;U92,(0.03*(AG110+AG125)),"")</f>
        <v/>
      </c>
      <c r="AF92" s="561"/>
      <c r="AG92" s="561"/>
      <c r="AH92" s="561"/>
      <c r="AP92" s="217"/>
      <c r="AQ92" s="217"/>
      <c r="AR92" s="514"/>
      <c r="AS92" s="514"/>
      <c r="AT92" s="514"/>
      <c r="AU92" s="514"/>
      <c r="AV92" s="514"/>
      <c r="AW92" s="183"/>
    </row>
    <row r="93" spans="1:49" ht="18" customHeight="1">
      <c r="A93" s="83" t="s">
        <v>182</v>
      </c>
      <c r="B93" s="178"/>
      <c r="C93" s="178"/>
      <c r="D93" s="28"/>
      <c r="E93" s="33"/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T93" s="17"/>
      <c r="U93" s="534" t="str">
        <f>+IF(U92&gt;AE92,"MÀXIM:","")</f>
        <v/>
      </c>
      <c r="V93" s="534"/>
      <c r="W93" s="534"/>
      <c r="X93" s="534"/>
      <c r="Y93" s="590" t="str">
        <f>+IF(U92&gt;AE92,+AE92,"")</f>
        <v/>
      </c>
      <c r="Z93" s="590"/>
      <c r="AA93" s="590"/>
      <c r="AB93" s="590"/>
      <c r="AC93" s="590"/>
      <c r="AP93" s="217"/>
      <c r="AQ93" s="217"/>
      <c r="AR93" s="230"/>
      <c r="AS93" s="230"/>
      <c r="AT93" s="230"/>
      <c r="AU93" s="230"/>
      <c r="AV93" s="230"/>
      <c r="AW93" s="183"/>
    </row>
    <row r="94" spans="1:49" ht="18" customHeight="1">
      <c r="A94" s="83"/>
      <c r="B94" s="178"/>
      <c r="C94" s="178"/>
      <c r="D94" s="28"/>
      <c r="E94" s="33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T94" s="17"/>
      <c r="U94" s="231"/>
      <c r="V94" s="231"/>
      <c r="W94" s="231"/>
      <c r="X94" s="231"/>
      <c r="Y94" s="231"/>
      <c r="Z94" s="231"/>
      <c r="AA94" s="231"/>
      <c r="AB94" s="231"/>
      <c r="AC94" s="231"/>
      <c r="AE94" s="30"/>
      <c r="AF94" s="31"/>
      <c r="AG94" s="31"/>
      <c r="AH94" s="31"/>
      <c r="AI94" s="31"/>
      <c r="AJ94" s="31"/>
      <c r="AK94" s="31"/>
      <c r="AL94" s="31"/>
      <c r="AP94" s="217"/>
      <c r="AQ94" s="217"/>
      <c r="AR94" s="230"/>
      <c r="AS94" s="230"/>
      <c r="AT94" s="230"/>
      <c r="AU94" s="230"/>
      <c r="AV94" s="230"/>
      <c r="AW94" s="183"/>
    </row>
    <row r="95" spans="1:49" ht="18" customHeight="1">
      <c r="A95" s="83"/>
      <c r="B95" s="178"/>
      <c r="C95" s="178"/>
      <c r="D95" s="28"/>
      <c r="E95" s="33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"/>
      <c r="U95" s="29"/>
      <c r="V95" s="29"/>
      <c r="W95" s="29"/>
      <c r="X95" s="29"/>
      <c r="Y95" s="29"/>
      <c r="Z95" s="29"/>
      <c r="AA95" s="29"/>
      <c r="AB95" s="29"/>
      <c r="AC95" s="29"/>
      <c r="AE95" s="591">
        <f>+MIN(U92,AE92)</f>
        <v>0</v>
      </c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Q95" s="215"/>
      <c r="AR95" s="215"/>
      <c r="AS95" s="215"/>
      <c r="AT95" s="215"/>
      <c r="AU95" s="215"/>
      <c r="AV95" s="178"/>
      <c r="AW95" s="183"/>
    </row>
    <row r="96" spans="1:49" ht="18" customHeight="1">
      <c r="A96" s="111"/>
      <c r="B96" s="178"/>
      <c r="C96" s="178"/>
      <c r="D96" s="28"/>
      <c r="E96" s="33"/>
      <c r="H96" s="178"/>
      <c r="I96" s="178"/>
      <c r="J96" s="178"/>
      <c r="K96" s="178"/>
      <c r="AE96" s="178"/>
      <c r="AQ96" s="520"/>
      <c r="AR96" s="520"/>
      <c r="AS96" s="520"/>
      <c r="AT96" s="520"/>
      <c r="AU96" s="520"/>
      <c r="AW96" s="183"/>
    </row>
    <row r="97" spans="1:49" ht="26.25" customHeight="1">
      <c r="A97" s="111"/>
      <c r="B97" s="178"/>
      <c r="D97" s="36"/>
      <c r="E97" s="36"/>
      <c r="F97" s="36"/>
      <c r="G97" s="36"/>
      <c r="H97" s="32"/>
      <c r="I97" s="178"/>
      <c r="J97" s="178"/>
      <c r="K97" s="178"/>
      <c r="L97" s="178"/>
      <c r="AB97" s="34" t="s">
        <v>183</v>
      </c>
      <c r="AC97" s="178"/>
      <c r="AD97" s="71" t="s">
        <v>7</v>
      </c>
      <c r="AE97" s="592">
        <f>+ROUND(AE95,2)</f>
        <v>0</v>
      </c>
      <c r="AF97" s="593"/>
      <c r="AG97" s="593"/>
      <c r="AH97" s="593"/>
      <c r="AI97" s="593"/>
      <c r="AJ97" s="593"/>
      <c r="AK97" s="593"/>
      <c r="AL97" s="593"/>
      <c r="AM97" s="593"/>
      <c r="AN97" s="593"/>
      <c r="AO97" s="594"/>
      <c r="AQ97" s="20"/>
      <c r="AR97" s="247">
        <v>0</v>
      </c>
      <c r="AS97" s="20"/>
      <c r="AT97" s="20"/>
      <c r="AU97" s="20"/>
      <c r="AV97" s="178"/>
      <c r="AW97" s="183"/>
    </row>
    <row r="98" spans="1:49" ht="18" customHeight="1">
      <c r="A98" s="184"/>
      <c r="B98" s="178"/>
      <c r="D98" s="36"/>
      <c r="E98" s="36"/>
      <c r="F98" s="36"/>
      <c r="G98" s="36"/>
      <c r="H98" s="32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37"/>
      <c r="AC98" s="178"/>
      <c r="AD98" s="17"/>
      <c r="AE98" s="29"/>
      <c r="AF98" s="29"/>
      <c r="AG98" s="29"/>
      <c r="AH98" s="29"/>
      <c r="AI98" s="29"/>
      <c r="AJ98" s="29"/>
      <c r="AK98" s="29"/>
      <c r="AL98" s="29"/>
      <c r="AM98" s="232"/>
      <c r="AN98" s="29"/>
      <c r="AO98" s="29"/>
      <c r="AQ98" s="20"/>
      <c r="AR98" s="20"/>
      <c r="AS98" s="20"/>
      <c r="AT98" s="20"/>
      <c r="AU98" s="20"/>
      <c r="AV98" s="178"/>
      <c r="AW98" s="183"/>
    </row>
    <row r="99" spans="1:49" ht="18" customHeight="1">
      <c r="A99" s="184"/>
      <c r="B99" s="178"/>
      <c r="C99" s="178"/>
      <c r="D99" s="178"/>
      <c r="E99" s="178"/>
      <c r="F99" s="178"/>
      <c r="G99" s="595"/>
      <c r="H99" s="595"/>
      <c r="I99" s="595"/>
      <c r="J99" s="595"/>
      <c r="K99" s="595"/>
      <c r="L99" s="595"/>
      <c r="M99" s="595"/>
      <c r="N99" s="595"/>
      <c r="O99" s="595"/>
      <c r="P99" s="595"/>
      <c r="Q99" s="595"/>
      <c r="R99" s="595"/>
      <c r="S99" s="595"/>
      <c r="T99" s="595"/>
      <c r="U99" s="595"/>
      <c r="V99" s="595"/>
      <c r="W99" s="595"/>
      <c r="X99" s="595"/>
      <c r="Y99" s="595"/>
      <c r="Z99" s="595"/>
      <c r="AA99" s="595"/>
      <c r="AB99" s="595"/>
      <c r="AC99" s="595"/>
      <c r="AD99" s="595"/>
      <c r="AE99" s="595"/>
      <c r="AF99" s="595"/>
      <c r="AG99" s="595"/>
      <c r="AH99" s="595"/>
      <c r="AI99" s="595"/>
      <c r="AJ99" s="595"/>
      <c r="AK99" s="595"/>
      <c r="AL99" s="595"/>
      <c r="AM99" s="595"/>
      <c r="AN99" s="595"/>
      <c r="AO99" s="595"/>
      <c r="AP99" s="595"/>
      <c r="AQ99" s="595"/>
      <c r="AR99" s="595"/>
      <c r="AS99" s="595"/>
      <c r="AT99" s="595"/>
      <c r="AU99" s="595"/>
      <c r="AV99" s="595"/>
      <c r="AW99" s="596"/>
    </row>
    <row r="100" spans="1:49" s="39" customFormat="1" ht="12" customHeight="1" thickBot="1">
      <c r="A100" s="185"/>
      <c r="B100" s="179"/>
      <c r="C100" s="179"/>
      <c r="D100" s="179"/>
      <c r="E100" s="179"/>
      <c r="F100" s="179"/>
      <c r="G100" s="597"/>
      <c r="H100" s="597"/>
      <c r="I100" s="597"/>
      <c r="J100" s="597"/>
      <c r="K100" s="597"/>
      <c r="L100" s="597"/>
      <c r="M100" s="597"/>
      <c r="N100" s="597"/>
      <c r="O100" s="597"/>
      <c r="P100" s="597"/>
      <c r="Q100" s="597"/>
      <c r="R100" s="597"/>
      <c r="S100" s="597"/>
      <c r="T100" s="597"/>
      <c r="U100" s="597"/>
      <c r="V100" s="597"/>
      <c r="W100" s="597"/>
      <c r="X100" s="597"/>
      <c r="Y100" s="597"/>
      <c r="Z100" s="597"/>
      <c r="AA100" s="597"/>
      <c r="AB100" s="597"/>
      <c r="AC100" s="597"/>
      <c r="AD100" s="597"/>
      <c r="AE100" s="597"/>
      <c r="AF100" s="597"/>
      <c r="AG100" s="597"/>
      <c r="AH100" s="597"/>
      <c r="AI100" s="597"/>
      <c r="AJ100" s="597"/>
      <c r="AK100" s="597"/>
      <c r="AL100" s="597"/>
      <c r="AM100" s="597"/>
      <c r="AN100" s="597"/>
      <c r="AO100" s="597"/>
      <c r="AP100" s="597"/>
      <c r="AQ100" s="597"/>
      <c r="AR100" s="597"/>
      <c r="AS100" s="597"/>
      <c r="AT100" s="597"/>
      <c r="AU100" s="597"/>
      <c r="AV100" s="597"/>
      <c r="AW100" s="598"/>
    </row>
    <row r="101" spans="1:49" s="39" customFormat="1" ht="12" customHeight="1">
      <c r="A101" s="184"/>
      <c r="B101" s="178"/>
      <c r="C101" s="178"/>
      <c r="D101" s="178"/>
      <c r="E101" s="178"/>
      <c r="F101" s="178"/>
      <c r="G101" s="429"/>
      <c r="H101" s="429"/>
      <c r="I101" s="429"/>
      <c r="J101" s="429"/>
      <c r="K101" s="429"/>
      <c r="L101" s="429"/>
      <c r="M101" s="429"/>
      <c r="N101" s="429"/>
      <c r="O101" s="429"/>
      <c r="P101" s="429"/>
      <c r="Q101" s="429"/>
      <c r="R101" s="429"/>
      <c r="S101" s="429"/>
      <c r="T101" s="429"/>
      <c r="U101" s="429"/>
      <c r="V101" s="429"/>
      <c r="W101" s="429"/>
      <c r="X101" s="429"/>
      <c r="Y101" s="429"/>
      <c r="Z101" s="429"/>
      <c r="AA101" s="429"/>
      <c r="AB101" s="429"/>
      <c r="AC101" s="429"/>
      <c r="AD101" s="429"/>
      <c r="AE101" s="429"/>
      <c r="AF101" s="429"/>
      <c r="AG101" s="429"/>
      <c r="AH101" s="429"/>
      <c r="AI101" s="429"/>
      <c r="AJ101" s="429"/>
      <c r="AK101" s="429"/>
      <c r="AL101" s="429"/>
      <c r="AM101" s="429"/>
      <c r="AN101" s="429"/>
      <c r="AO101" s="429"/>
      <c r="AP101" s="429"/>
      <c r="AQ101" s="429"/>
      <c r="AR101" s="429"/>
      <c r="AS101" s="429"/>
      <c r="AT101" s="429"/>
      <c r="AU101" s="429"/>
      <c r="AV101" s="429"/>
      <c r="AW101" s="409"/>
    </row>
    <row r="102" spans="1:49" s="39" customFormat="1" ht="12" customHeight="1">
      <c r="A102" s="469" t="s">
        <v>476</v>
      </c>
      <c r="B102" s="178"/>
      <c r="C102" s="178"/>
      <c r="D102" s="178"/>
      <c r="E102" s="178"/>
      <c r="F102" s="178"/>
      <c r="G102" s="429"/>
      <c r="H102" s="429"/>
      <c r="I102" s="429"/>
      <c r="J102" s="429"/>
      <c r="K102" s="429"/>
      <c r="L102" s="429"/>
      <c r="M102" s="429"/>
      <c r="N102" s="429"/>
      <c r="O102" s="429"/>
      <c r="P102" s="429"/>
      <c r="Q102" s="429"/>
      <c r="R102" s="429"/>
      <c r="S102" s="429"/>
      <c r="T102" s="429"/>
      <c r="U102" s="429"/>
      <c r="V102" s="429"/>
      <c r="W102" s="429"/>
      <c r="X102" s="429"/>
      <c r="Y102" s="429"/>
      <c r="Z102" s="429"/>
      <c r="AA102" s="429"/>
      <c r="AB102" s="429"/>
      <c r="AC102" s="429"/>
      <c r="AD102" s="429"/>
      <c r="AE102" s="429"/>
      <c r="AF102" s="429"/>
      <c r="AG102" s="429"/>
      <c r="AH102" s="429"/>
      <c r="AI102" s="429"/>
      <c r="AJ102" s="429"/>
      <c r="AK102" s="429"/>
      <c r="AL102" s="429"/>
      <c r="AM102" s="429"/>
      <c r="AN102" s="429"/>
      <c r="AO102" s="429"/>
      <c r="AP102" s="429"/>
      <c r="AQ102" s="429"/>
      <c r="AR102" s="429"/>
      <c r="AS102" s="429"/>
      <c r="AT102" s="429"/>
      <c r="AU102" s="429"/>
      <c r="AV102" s="429"/>
      <c r="AW102" s="409"/>
    </row>
    <row r="103" spans="1:49" s="39" customFormat="1" ht="22.5" customHeight="1">
      <c r="A103" s="470"/>
      <c r="B103" s="178"/>
      <c r="C103" s="178"/>
      <c r="D103" s="178"/>
      <c r="E103" s="178"/>
      <c r="F103" s="178"/>
      <c r="G103" s="429"/>
      <c r="H103" s="429"/>
      <c r="I103" s="429"/>
      <c r="J103" s="429"/>
      <c r="K103" s="429"/>
      <c r="L103" s="429"/>
      <c r="M103" s="429"/>
      <c r="N103" s="429"/>
      <c r="O103" s="429"/>
      <c r="P103" s="429"/>
      <c r="Q103" s="429"/>
      <c r="R103" s="429"/>
      <c r="S103" s="429"/>
      <c r="T103" s="71" t="s">
        <v>8</v>
      </c>
      <c r="U103" s="548">
        <f ca="1">+AE97+AE74</f>
        <v>0</v>
      </c>
      <c r="V103" s="549"/>
      <c r="W103" s="549"/>
      <c r="X103" s="549"/>
      <c r="Y103" s="549"/>
      <c r="Z103" s="549"/>
      <c r="AA103" s="549"/>
      <c r="AB103" s="549"/>
      <c r="AC103" s="550"/>
      <c r="AD103" s="429"/>
      <c r="AE103" s="429"/>
      <c r="AF103" s="429"/>
      <c r="AG103" s="429"/>
      <c r="AH103" s="429"/>
      <c r="AI103" s="429"/>
      <c r="AJ103" s="429"/>
      <c r="AK103" s="429"/>
      <c r="AL103" s="429"/>
      <c r="AM103" s="429"/>
      <c r="AN103" s="429"/>
      <c r="AO103" s="429"/>
      <c r="AP103" s="429"/>
      <c r="AQ103" s="429"/>
      <c r="AR103" s="429"/>
      <c r="AS103" s="429"/>
      <c r="AT103" s="429"/>
      <c r="AU103" s="429"/>
      <c r="AV103" s="429"/>
      <c r="AW103" s="409"/>
    </row>
    <row r="104" spans="1:49" s="39" customFormat="1" ht="12" customHeight="1">
      <c r="A104" s="470"/>
      <c r="B104" s="178"/>
      <c r="C104" s="178"/>
      <c r="D104" s="178"/>
      <c r="E104" s="178"/>
      <c r="F104" s="178"/>
      <c r="G104" s="429"/>
      <c r="H104" s="429"/>
      <c r="I104" s="429"/>
      <c r="J104" s="429"/>
      <c r="K104" s="429"/>
      <c r="L104" s="429"/>
      <c r="M104" s="429"/>
      <c r="N104" s="429"/>
      <c r="O104" s="429"/>
      <c r="P104" s="429"/>
      <c r="Q104" s="429"/>
      <c r="R104" s="429"/>
      <c r="S104" s="429"/>
      <c r="T104" s="429"/>
      <c r="U104" s="429"/>
      <c r="V104" s="429"/>
      <c r="W104" s="429"/>
      <c r="X104" s="429"/>
      <c r="Y104" s="429"/>
      <c r="Z104" s="429"/>
      <c r="AA104" s="429"/>
      <c r="AB104" s="429"/>
      <c r="AC104" s="429"/>
      <c r="AD104" s="429"/>
      <c r="AE104" s="429"/>
      <c r="AF104" s="429"/>
      <c r="AG104" s="429"/>
      <c r="AH104" s="429"/>
      <c r="AI104" s="429"/>
      <c r="AJ104" s="429"/>
      <c r="AK104" s="429"/>
      <c r="AL104" s="429"/>
      <c r="AM104" s="429"/>
      <c r="AN104" s="429"/>
      <c r="AO104" s="429"/>
      <c r="AP104" s="429"/>
      <c r="AQ104" s="429"/>
      <c r="AR104" s="429"/>
      <c r="AS104" s="429"/>
      <c r="AT104" s="429"/>
      <c r="AU104" s="429"/>
      <c r="AV104" s="429"/>
      <c r="AW104" s="409"/>
    </row>
    <row r="105" spans="1:49" s="39" customFormat="1" ht="12" customHeight="1">
      <c r="A105" s="184"/>
      <c r="B105" s="178"/>
      <c r="C105" s="178"/>
      <c r="D105" s="178"/>
      <c r="E105" s="178"/>
      <c r="F105" s="178"/>
      <c r="G105" s="429"/>
      <c r="H105" s="429"/>
      <c r="I105" s="429"/>
      <c r="J105" s="429"/>
      <c r="K105" s="429"/>
      <c r="L105" s="429"/>
      <c r="M105" s="429"/>
      <c r="N105" s="429"/>
      <c r="O105" s="429"/>
      <c r="P105" s="429"/>
      <c r="Q105" s="429"/>
      <c r="R105" s="429"/>
      <c r="S105" s="429"/>
      <c r="T105" s="429"/>
      <c r="U105" s="429"/>
      <c r="V105" s="429"/>
      <c r="W105" s="429"/>
      <c r="X105" s="429"/>
      <c r="Y105" s="429"/>
      <c r="Z105" s="429"/>
      <c r="AA105" s="429"/>
      <c r="AB105" s="429"/>
      <c r="AC105" s="429"/>
      <c r="AD105" s="429"/>
      <c r="AE105" s="429"/>
      <c r="AF105" s="429"/>
      <c r="AG105" s="429"/>
      <c r="AH105" s="429"/>
      <c r="AI105" s="429"/>
      <c r="AJ105" s="429"/>
      <c r="AK105" s="429"/>
      <c r="AL105" s="429"/>
      <c r="AM105" s="429"/>
      <c r="AN105" s="429"/>
      <c r="AO105" s="429"/>
      <c r="AP105" s="429"/>
      <c r="AQ105" s="429"/>
      <c r="AR105" s="429"/>
      <c r="AS105" s="429"/>
      <c r="AT105" s="429"/>
      <c r="AU105" s="429"/>
      <c r="AV105" s="429"/>
      <c r="AW105" s="409"/>
    </row>
    <row r="106" spans="1:49" s="39" customFormat="1" ht="12" customHeight="1">
      <c r="A106" s="184"/>
      <c r="B106" s="178"/>
      <c r="C106" s="178"/>
      <c r="D106" s="178"/>
      <c r="E106" s="178"/>
      <c r="F106" s="178"/>
      <c r="G106" s="429"/>
      <c r="H106" s="429"/>
      <c r="I106" s="429"/>
      <c r="J106" s="429"/>
      <c r="K106" s="429"/>
      <c r="L106" s="429"/>
      <c r="M106" s="429"/>
      <c r="N106" s="429"/>
      <c r="O106" s="429"/>
      <c r="P106" s="429"/>
      <c r="Q106" s="429"/>
      <c r="R106" s="429"/>
      <c r="S106" s="429"/>
      <c r="T106" s="429"/>
      <c r="U106" s="429"/>
      <c r="V106" s="429"/>
      <c r="W106" s="429"/>
      <c r="X106" s="429"/>
      <c r="Y106" s="429"/>
      <c r="Z106" s="429"/>
      <c r="AA106" s="429"/>
      <c r="AB106" s="429"/>
      <c r="AC106" s="429"/>
      <c r="AD106" s="429"/>
      <c r="AE106" s="429"/>
      <c r="AF106" s="429"/>
      <c r="AG106" s="429"/>
      <c r="AH106" s="429"/>
      <c r="AI106" s="429"/>
      <c r="AJ106" s="429"/>
      <c r="AK106" s="429"/>
      <c r="AL106" s="429"/>
      <c r="AM106" s="429"/>
      <c r="AN106" s="429"/>
      <c r="AO106" s="429"/>
      <c r="AP106" s="429"/>
      <c r="AQ106" s="429"/>
      <c r="AR106" s="429"/>
      <c r="AS106" s="429"/>
      <c r="AT106" s="429"/>
      <c r="AU106" s="429"/>
      <c r="AV106" s="429"/>
      <c r="AW106" s="409"/>
    </row>
    <row r="107" spans="1:49" s="39" customFormat="1" ht="12" customHeight="1" thickBot="1">
      <c r="A107" s="184"/>
      <c r="B107" s="178"/>
      <c r="C107" s="178"/>
      <c r="D107" s="178"/>
      <c r="E107" s="178"/>
      <c r="F107" s="178"/>
      <c r="G107" s="429"/>
      <c r="H107" s="429"/>
      <c r="I107" s="429"/>
      <c r="J107" s="429"/>
      <c r="K107" s="429"/>
      <c r="L107" s="429"/>
      <c r="M107" s="429"/>
      <c r="N107" s="429"/>
      <c r="O107" s="429"/>
      <c r="P107" s="429"/>
      <c r="Q107" s="429"/>
      <c r="R107" s="429"/>
      <c r="S107" s="429"/>
      <c r="T107" s="429"/>
      <c r="U107" s="429"/>
      <c r="V107" s="429"/>
      <c r="W107" s="429"/>
      <c r="X107" s="429"/>
      <c r="Y107" s="429"/>
      <c r="Z107" s="429"/>
      <c r="AA107" s="429"/>
      <c r="AB107" s="429"/>
      <c r="AC107" s="429"/>
      <c r="AD107" s="429"/>
      <c r="AE107" s="429"/>
      <c r="AF107" s="429"/>
      <c r="AG107" s="429"/>
      <c r="AH107" s="429"/>
      <c r="AI107" s="429"/>
      <c r="AJ107" s="429"/>
      <c r="AK107" s="429"/>
      <c r="AL107" s="429"/>
      <c r="AM107" s="429"/>
      <c r="AN107" s="429"/>
      <c r="AO107" s="429"/>
      <c r="AP107" s="429"/>
      <c r="AQ107" s="429"/>
      <c r="AR107" s="429"/>
      <c r="AS107" s="429"/>
      <c r="AT107" s="429"/>
      <c r="AU107" s="429"/>
      <c r="AV107" s="429"/>
      <c r="AW107" s="409"/>
    </row>
    <row r="108" spans="1:49" s="39" customFormat="1" ht="12.75" customHeight="1">
      <c r="A108" s="187"/>
      <c r="B108" s="525"/>
      <c r="C108" s="526"/>
      <c r="D108" s="526"/>
      <c r="E108" s="526"/>
      <c r="F108" s="430"/>
      <c r="G108" s="101"/>
      <c r="H108" s="430"/>
      <c r="I108" s="430"/>
      <c r="J108" s="430"/>
      <c r="K108" s="101"/>
      <c r="L108" s="431"/>
      <c r="M108" s="431"/>
      <c r="N108" s="431"/>
      <c r="O108" s="430"/>
      <c r="P108" s="430"/>
      <c r="Q108" s="527"/>
      <c r="R108" s="527"/>
      <c r="S108" s="527"/>
      <c r="T108" s="527"/>
      <c r="U108" s="430"/>
      <c r="V108" s="101"/>
      <c r="W108" s="430"/>
      <c r="X108" s="430"/>
      <c r="Y108" s="430"/>
      <c r="Z108" s="430"/>
      <c r="AA108" s="430"/>
      <c r="AB108" s="430"/>
      <c r="AC108" s="430"/>
      <c r="AD108" s="430"/>
      <c r="AE108" s="430"/>
      <c r="AF108" s="430"/>
      <c r="AG108" s="430"/>
      <c r="AH108" s="430"/>
      <c r="AI108" s="430"/>
      <c r="AJ108" s="430"/>
      <c r="AK108" s="430"/>
      <c r="AL108" s="430"/>
      <c r="AM108" s="430"/>
      <c r="AN108" s="430"/>
      <c r="AO108" s="430"/>
      <c r="AP108" s="430"/>
      <c r="AQ108" s="432"/>
      <c r="AR108" s="432"/>
      <c r="AS108" s="432"/>
      <c r="AT108" s="432"/>
      <c r="AU108" s="432"/>
      <c r="AV108" s="432"/>
      <c r="AW108" s="433"/>
    </row>
    <row r="109" spans="1:49" s="45" customFormat="1" ht="46.5" customHeight="1">
      <c r="A109" s="121" t="s">
        <v>149</v>
      </c>
      <c r="B109" s="528" t="s">
        <v>167</v>
      </c>
      <c r="C109" s="529"/>
      <c r="D109" s="529"/>
      <c r="E109" s="529"/>
      <c r="F109" s="39"/>
      <c r="G109" s="99" t="s">
        <v>145</v>
      </c>
      <c r="I109" s="39"/>
      <c r="J109" s="39"/>
      <c r="K109" s="99" t="s">
        <v>122</v>
      </c>
      <c r="L109" s="139"/>
      <c r="M109" s="139"/>
      <c r="N109" s="139"/>
      <c r="O109" s="39"/>
      <c r="P109" s="39"/>
      <c r="Q109" s="530"/>
      <c r="R109" s="530"/>
      <c r="S109" s="530"/>
      <c r="T109" s="530"/>
      <c r="U109" s="39"/>
      <c r="V109" s="99" t="s">
        <v>146</v>
      </c>
      <c r="W109" s="39"/>
      <c r="X109" s="39"/>
      <c r="Y109" s="39"/>
      <c r="Z109" s="39"/>
      <c r="AA109" s="39"/>
      <c r="AB109" s="39"/>
      <c r="AC109" s="39"/>
      <c r="AD109" s="39"/>
      <c r="AE109" s="39"/>
      <c r="AF109" s="40"/>
      <c r="AG109" s="69" t="s">
        <v>69</v>
      </c>
      <c r="AH109" s="39"/>
      <c r="AI109" s="39"/>
      <c r="AJ109" s="39"/>
      <c r="AK109" s="39"/>
      <c r="AL109" s="39"/>
      <c r="AM109" s="39"/>
      <c r="AN109" s="39"/>
      <c r="AO109" s="39"/>
      <c r="AP109" s="39"/>
      <c r="AQ109" s="215"/>
      <c r="AR109" s="215"/>
      <c r="AS109" s="215"/>
      <c r="AT109" s="215"/>
      <c r="AU109" s="215"/>
      <c r="AV109" s="215"/>
      <c r="AW109" s="41"/>
    </row>
    <row r="110" spans="1:49" s="45" customFormat="1" ht="19.5" customHeight="1">
      <c r="A110" s="83" t="s">
        <v>147</v>
      </c>
      <c r="B110" s="245">
        <v>34</v>
      </c>
      <c r="C110" s="531"/>
      <c r="D110" s="532"/>
      <c r="E110" s="533"/>
      <c r="F110" s="42"/>
      <c r="G110" s="245">
        <v>35</v>
      </c>
      <c r="H110" s="531"/>
      <c r="I110" s="533"/>
      <c r="J110" s="42"/>
      <c r="K110" s="246">
        <v>36</v>
      </c>
      <c r="L110" s="568">
        <v>8</v>
      </c>
      <c r="M110" s="569"/>
      <c r="N110" s="570"/>
      <c r="O110" s="42"/>
      <c r="P110" s="178"/>
      <c r="Q110" s="178"/>
      <c r="R110" s="175"/>
      <c r="S110" s="175"/>
      <c r="T110" s="139"/>
      <c r="U110" s="42"/>
      <c r="V110" s="246">
        <v>37</v>
      </c>
      <c r="W110" s="571">
        <f>C110*L110</f>
        <v>0</v>
      </c>
      <c r="X110" s="572"/>
      <c r="Y110" s="572"/>
      <c r="Z110" s="572"/>
      <c r="AA110" s="572"/>
      <c r="AB110" s="572"/>
      <c r="AC110" s="572"/>
      <c r="AD110" s="573"/>
      <c r="AE110" s="43"/>
      <c r="AF110" s="71" t="s">
        <v>475</v>
      </c>
      <c r="AG110" s="564">
        <f>+C110*H110*L110</f>
        <v>0</v>
      </c>
      <c r="AH110" s="565"/>
      <c r="AI110" s="565"/>
      <c r="AJ110" s="565"/>
      <c r="AK110" s="565"/>
      <c r="AL110" s="565"/>
      <c r="AM110" s="565"/>
      <c r="AN110" s="565"/>
      <c r="AO110" s="566"/>
      <c r="AP110" s="42"/>
      <c r="AQ110" s="215"/>
      <c r="AR110" s="215"/>
      <c r="AS110" s="215"/>
      <c r="AT110" s="215"/>
      <c r="AU110" s="215"/>
      <c r="AV110" s="215"/>
      <c r="AW110" s="44"/>
    </row>
    <row r="111" spans="1:49" s="39" customFormat="1" ht="14.25" customHeight="1">
      <c r="A111" s="83" t="s">
        <v>148</v>
      </c>
      <c r="B111" s="523"/>
      <c r="C111" s="524"/>
      <c r="D111" s="524"/>
      <c r="E111" s="524"/>
      <c r="G111" s="524"/>
      <c r="H111" s="524"/>
      <c r="I111" s="524"/>
      <c r="J111" s="524"/>
      <c r="L111" s="524"/>
      <c r="M111" s="524"/>
      <c r="N111" s="524"/>
      <c r="O111" s="524"/>
      <c r="P111" s="46"/>
      <c r="Q111" s="46"/>
      <c r="R111" s="46"/>
      <c r="S111" s="46"/>
      <c r="T111" s="46"/>
      <c r="U111" s="46"/>
      <c r="V111" s="46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9"/>
      <c r="AH111" s="49"/>
      <c r="AI111" s="49"/>
      <c r="AJ111" s="49"/>
      <c r="AK111" s="49"/>
      <c r="AL111" s="49"/>
      <c r="AM111" s="49"/>
      <c r="AN111" s="49"/>
      <c r="AO111" s="48"/>
      <c r="AW111" s="41"/>
    </row>
    <row r="112" spans="1:49" s="39" customFormat="1" ht="15.75" hidden="1" customHeight="1">
      <c r="A112" s="184"/>
      <c r="B112" s="523"/>
      <c r="C112" s="524"/>
      <c r="D112" s="524"/>
      <c r="E112" s="524"/>
      <c r="G112" s="524"/>
      <c r="H112" s="524"/>
      <c r="I112" s="524"/>
      <c r="J112" s="524"/>
      <c r="L112" s="524"/>
      <c r="M112" s="524"/>
      <c r="N112" s="524"/>
      <c r="O112" s="524"/>
      <c r="Q112" s="567" t="s">
        <v>70</v>
      </c>
      <c r="R112" s="567"/>
      <c r="S112" s="567"/>
      <c r="T112" s="567"/>
      <c r="U112" s="567"/>
      <c r="V112" s="567"/>
      <c r="W112" s="567"/>
      <c r="X112" s="567"/>
      <c r="Y112" s="567"/>
      <c r="Z112" s="48"/>
      <c r="AA112" s="48"/>
      <c r="AB112" s="48"/>
      <c r="AC112" s="48"/>
      <c r="AD112" s="48"/>
      <c r="AE112" s="48"/>
      <c r="AF112" s="48"/>
      <c r="AG112" s="49"/>
      <c r="AH112" s="49"/>
      <c r="AI112" s="49"/>
      <c r="AJ112" s="49"/>
      <c r="AK112" s="49"/>
      <c r="AL112" s="49"/>
      <c r="AM112" s="49"/>
      <c r="AN112" s="49"/>
      <c r="AO112" s="48"/>
      <c r="AW112" s="41"/>
    </row>
    <row r="113" spans="1:50" s="47" customFormat="1" ht="20.100000000000001" hidden="1" customHeight="1">
      <c r="A113" s="122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233"/>
      <c r="M113" s="123"/>
      <c r="N113" s="124"/>
      <c r="O113" s="124"/>
      <c r="P113" s="124"/>
      <c r="Q113" s="124"/>
      <c r="R113" s="124"/>
      <c r="S113" s="124"/>
      <c r="T113" s="124"/>
      <c r="U113" s="124"/>
      <c r="V113" s="124"/>
      <c r="W113" s="124"/>
      <c r="X113" s="54"/>
      <c r="AC113" s="51"/>
      <c r="AD113" s="51"/>
      <c r="AE113" s="51"/>
      <c r="AF113" s="51"/>
      <c r="AG113" s="52"/>
      <c r="AH113" s="52"/>
      <c r="AI113" s="52"/>
      <c r="AJ113" s="52"/>
      <c r="AK113" s="49"/>
      <c r="AL113" s="49"/>
      <c r="AM113" s="49"/>
      <c r="AN113" s="49"/>
      <c r="AO113" s="48"/>
      <c r="AP113" s="39"/>
      <c r="AQ113" s="39"/>
      <c r="AR113" s="39"/>
      <c r="AS113" s="39"/>
      <c r="AT113" s="39"/>
      <c r="AU113" s="39"/>
      <c r="AW113" s="53"/>
    </row>
    <row r="114" spans="1:50" s="126" customFormat="1" ht="27" hidden="1" customHeight="1">
      <c r="A114" s="125"/>
      <c r="B114" s="234"/>
      <c r="C114" s="123"/>
      <c r="D114" s="124"/>
      <c r="E114" s="124"/>
      <c r="F114" s="124"/>
      <c r="G114" s="233"/>
      <c r="H114" s="123"/>
      <c r="I114" s="124"/>
      <c r="J114" s="124"/>
      <c r="K114" s="124"/>
      <c r="L114" s="233"/>
      <c r="M114" s="123"/>
      <c r="N114" s="124"/>
      <c r="O114" s="124"/>
      <c r="Q114" s="233"/>
      <c r="R114" s="123"/>
      <c r="S114" s="124"/>
      <c r="T114" s="124"/>
      <c r="U114" s="124"/>
      <c r="V114" s="124"/>
      <c r="X114" s="551"/>
      <c r="Y114" s="551"/>
      <c r="Z114" s="551"/>
      <c r="AA114" s="551"/>
      <c r="AB114" s="551"/>
      <c r="AC114" s="551"/>
      <c r="AD114" s="551"/>
      <c r="AE114" s="551"/>
      <c r="AF114" s="551"/>
      <c r="AG114" s="551"/>
      <c r="AH114" s="127"/>
      <c r="AI114" s="127"/>
      <c r="AJ114" s="127"/>
      <c r="AK114" s="49"/>
      <c r="AL114" s="49"/>
      <c r="AM114" s="49"/>
      <c r="AN114" s="49"/>
      <c r="AO114" s="48"/>
      <c r="AP114" s="39"/>
      <c r="AQ114" s="39"/>
      <c r="AR114" s="39"/>
      <c r="AS114" s="39"/>
      <c r="AT114" s="39"/>
      <c r="AU114" s="39"/>
      <c r="AW114" s="128"/>
    </row>
    <row r="115" spans="1:50" s="47" customFormat="1" ht="33" customHeight="1">
      <c r="A115" s="131" t="s">
        <v>177</v>
      </c>
      <c r="B115" s="234"/>
      <c r="C115" s="123"/>
      <c r="D115" s="124"/>
      <c r="E115" s="124"/>
      <c r="F115" s="124"/>
      <c r="G115" s="233"/>
      <c r="H115" s="123"/>
      <c r="I115" s="124"/>
      <c r="J115" s="124"/>
      <c r="K115" s="124"/>
      <c r="L115" s="233"/>
      <c r="M115" s="123"/>
      <c r="N115" s="124"/>
      <c r="O115" s="124"/>
      <c r="Q115" s="233"/>
      <c r="R115" s="123"/>
      <c r="S115" s="124"/>
      <c r="T115" s="124"/>
      <c r="U115" s="124"/>
      <c r="V115" s="124"/>
      <c r="X115" s="551"/>
      <c r="Y115" s="551"/>
      <c r="Z115" s="551"/>
      <c r="AA115" s="551"/>
      <c r="AB115" s="551"/>
      <c r="AC115" s="551"/>
      <c r="AD115" s="551"/>
      <c r="AE115" s="551"/>
      <c r="AF115" s="551"/>
      <c r="AG115" s="551"/>
      <c r="AH115" s="135"/>
      <c r="AI115" s="135"/>
      <c r="AJ115" s="135"/>
      <c r="AK115" s="135"/>
      <c r="AL115" s="49"/>
      <c r="AM115" s="49"/>
      <c r="AN115" s="49"/>
      <c r="AO115" s="48"/>
      <c r="AP115" s="39"/>
      <c r="AQ115" s="39"/>
      <c r="AR115" s="39"/>
      <c r="AS115" s="39"/>
      <c r="AT115" s="39"/>
      <c r="AU115" s="39"/>
      <c r="AW115" s="53"/>
    </row>
    <row r="116" spans="1:50" s="56" customFormat="1" ht="8.1" hidden="1" customHeight="1">
      <c r="A116" s="187"/>
      <c r="AW116" s="57"/>
    </row>
    <row r="117" spans="1:50" s="56" customFormat="1" ht="15" hidden="1" customHeight="1" thickBot="1">
      <c r="A117" s="184"/>
      <c r="V117" s="39"/>
      <c r="W117" s="20" t="s">
        <v>73</v>
      </c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W117" s="57"/>
    </row>
    <row r="118" spans="1:50" ht="20.100000000000001" hidden="1" customHeight="1" thickBot="1">
      <c r="A118" s="83" t="s">
        <v>149</v>
      </c>
      <c r="B118" s="178"/>
      <c r="C118" s="178"/>
      <c r="D118" s="58"/>
      <c r="E118" s="178"/>
      <c r="F118" s="20" t="s">
        <v>168</v>
      </c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78"/>
      <c r="U118" s="178"/>
      <c r="V118" s="39"/>
      <c r="W118" s="574"/>
      <c r="X118" s="575"/>
      <c r="Y118" s="575"/>
      <c r="Z118" s="563"/>
      <c r="AA118" s="562"/>
      <c r="AB118" s="575"/>
      <c r="AC118" s="575"/>
      <c r="AD118" s="563"/>
      <c r="AE118" s="562"/>
      <c r="AF118" s="563"/>
      <c r="AG118" s="562"/>
      <c r="AH118" s="575"/>
      <c r="AI118" s="575"/>
      <c r="AJ118" s="575"/>
      <c r="AK118" s="575"/>
      <c r="AL118" s="575"/>
      <c r="AM118" s="575"/>
      <c r="AN118" s="575"/>
      <c r="AO118" s="575"/>
      <c r="AP118" s="578"/>
      <c r="AQ118" s="178"/>
      <c r="AR118" s="178"/>
      <c r="AS118" s="178"/>
      <c r="AT118" s="178"/>
      <c r="AU118" s="178"/>
      <c r="AV118" s="178"/>
      <c r="AW118" s="183"/>
    </row>
    <row r="119" spans="1:50" ht="20.100000000000001" hidden="1" customHeight="1" thickTop="1" thickBot="1">
      <c r="A119" s="83" t="s">
        <v>74</v>
      </c>
      <c r="B119" s="178"/>
      <c r="C119" s="178"/>
      <c r="D119" s="140"/>
      <c r="E119" s="178"/>
      <c r="F119" s="40"/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8"/>
      <c r="T119" s="178"/>
      <c r="U119" s="178"/>
      <c r="V119" s="39"/>
      <c r="W119" s="20" t="s">
        <v>75</v>
      </c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178"/>
      <c r="AR119" s="178"/>
      <c r="AS119" s="178"/>
      <c r="AT119" s="178"/>
      <c r="AU119" s="178"/>
      <c r="AV119" s="178"/>
      <c r="AW119" s="183"/>
    </row>
    <row r="120" spans="1:50" ht="20.100000000000001" hidden="1" customHeight="1" thickBot="1">
      <c r="A120" s="83" t="s">
        <v>76</v>
      </c>
      <c r="B120" s="188"/>
      <c r="C120" s="178"/>
      <c r="D120" s="58"/>
      <c r="E120" s="178"/>
      <c r="F120" s="20" t="s">
        <v>169</v>
      </c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178"/>
      <c r="U120" s="178"/>
      <c r="W120" s="59" t="s">
        <v>150</v>
      </c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178"/>
      <c r="AR120" s="178"/>
      <c r="AS120" s="178"/>
      <c r="AT120" s="178"/>
      <c r="AU120" s="178"/>
      <c r="AV120" s="178"/>
      <c r="AW120" s="183"/>
    </row>
    <row r="121" spans="1:50" ht="21" hidden="1" customHeight="1" thickTop="1">
      <c r="A121" s="184"/>
      <c r="B121" s="188"/>
      <c r="C121" s="178"/>
      <c r="D121" s="178"/>
      <c r="E121" s="178"/>
      <c r="F121" s="178"/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8"/>
      <c r="T121" s="178"/>
      <c r="U121" s="178"/>
      <c r="V121" s="178"/>
      <c r="W121" s="579"/>
      <c r="X121" s="580"/>
      <c r="Y121" s="580"/>
      <c r="Z121" s="581"/>
      <c r="AA121" s="579"/>
      <c r="AB121" s="580"/>
      <c r="AC121" s="580"/>
      <c r="AD121" s="581"/>
      <c r="AE121" s="579"/>
      <c r="AF121" s="581"/>
      <c r="AG121" s="579"/>
      <c r="AH121" s="580"/>
      <c r="AI121" s="580"/>
      <c r="AJ121" s="580"/>
      <c r="AK121" s="580"/>
      <c r="AL121" s="580"/>
      <c r="AM121" s="580"/>
      <c r="AN121" s="580"/>
      <c r="AO121" s="580"/>
      <c r="AP121" s="581"/>
      <c r="AQ121" s="178"/>
      <c r="AR121" s="178"/>
      <c r="AS121" s="178"/>
      <c r="AT121" s="178"/>
      <c r="AU121" s="178"/>
      <c r="AV121" s="178"/>
      <c r="AW121" s="183"/>
    </row>
    <row r="122" spans="1:50" ht="27" customHeight="1" thickBot="1">
      <c r="A122" s="185"/>
      <c r="B122" s="235"/>
      <c r="C122" s="60"/>
      <c r="D122" s="61"/>
      <c r="E122" s="60"/>
      <c r="F122" s="179"/>
      <c r="G122" s="582"/>
      <c r="H122" s="582"/>
      <c r="I122" s="582"/>
      <c r="J122" s="582"/>
      <c r="K122" s="582"/>
      <c r="L122" s="582"/>
      <c r="M122" s="582"/>
      <c r="N122" s="582"/>
      <c r="O122" s="582"/>
      <c r="P122" s="582"/>
      <c r="Q122" s="582"/>
      <c r="R122" s="582"/>
      <c r="S122" s="582"/>
      <c r="T122" s="61"/>
      <c r="U122" s="60"/>
      <c r="V122" s="60"/>
      <c r="W122" s="60"/>
      <c r="X122" s="60"/>
      <c r="Y122" s="60"/>
      <c r="Z122" s="60"/>
      <c r="AA122" s="60"/>
      <c r="AB122" s="60"/>
      <c r="AC122" s="62"/>
      <c r="AD122" s="62"/>
      <c r="AE122" s="62"/>
      <c r="AF122" s="62"/>
      <c r="AG122" s="62"/>
      <c r="AH122" s="62"/>
      <c r="AI122" s="62"/>
      <c r="AJ122" s="62"/>
      <c r="AK122" s="179"/>
      <c r="AL122" s="179"/>
      <c r="AM122" s="179"/>
      <c r="AN122" s="179"/>
      <c r="AO122" s="179"/>
      <c r="AP122" s="179"/>
      <c r="AQ122" s="179"/>
      <c r="AR122" s="179"/>
      <c r="AS122" s="179"/>
      <c r="AT122" s="179"/>
      <c r="AU122" s="179"/>
      <c r="AV122" s="179"/>
      <c r="AW122" s="186"/>
      <c r="AX122" s="178"/>
    </row>
    <row r="123" spans="1:50" s="39" customFormat="1" ht="12.75" hidden="1" customHeight="1">
      <c r="A123" s="184"/>
      <c r="B123" s="525"/>
      <c r="C123" s="526"/>
      <c r="D123" s="526"/>
      <c r="E123" s="526"/>
      <c r="G123" s="100"/>
      <c r="K123" s="101"/>
      <c r="L123" s="139"/>
      <c r="M123" s="139"/>
      <c r="N123" s="139"/>
      <c r="Q123" s="530"/>
      <c r="R123" s="530"/>
      <c r="S123" s="530"/>
      <c r="T123" s="530"/>
      <c r="V123" s="100"/>
      <c r="AQ123" s="215"/>
      <c r="AR123" s="215"/>
      <c r="AS123" s="215"/>
      <c r="AT123" s="215"/>
      <c r="AU123" s="215"/>
      <c r="AV123" s="215"/>
      <c r="AW123" s="41"/>
    </row>
    <row r="124" spans="1:50" s="45" customFormat="1" ht="45.75" hidden="1" customHeight="1">
      <c r="A124" s="121" t="s">
        <v>149</v>
      </c>
      <c r="B124" s="528" t="s">
        <v>167</v>
      </c>
      <c r="C124" s="529"/>
      <c r="D124" s="529"/>
      <c r="E124" s="529"/>
      <c r="F124" s="39"/>
      <c r="G124" s="99" t="s">
        <v>145</v>
      </c>
      <c r="I124" s="39"/>
      <c r="J124" s="39"/>
      <c r="K124" s="99" t="s">
        <v>122</v>
      </c>
      <c r="L124" s="139"/>
      <c r="M124" s="139"/>
      <c r="N124" s="139"/>
      <c r="O124" s="39"/>
      <c r="P124" s="39"/>
      <c r="Q124" s="530"/>
      <c r="R124" s="530"/>
      <c r="S124" s="530"/>
      <c r="T124" s="530"/>
      <c r="U124" s="39"/>
      <c r="V124" s="99" t="s">
        <v>146</v>
      </c>
      <c r="W124" s="39"/>
      <c r="X124" s="39"/>
      <c r="Y124" s="39"/>
      <c r="Z124" s="39"/>
      <c r="AA124" s="39"/>
      <c r="AB124" s="39"/>
      <c r="AC124" s="39"/>
      <c r="AD124" s="39"/>
      <c r="AE124" s="39"/>
      <c r="AF124" s="40"/>
      <c r="AG124" s="69" t="s">
        <v>69</v>
      </c>
      <c r="AH124" s="39"/>
      <c r="AI124" s="39"/>
      <c r="AJ124" s="39"/>
      <c r="AK124" s="39"/>
      <c r="AL124" s="39"/>
      <c r="AM124" s="39"/>
      <c r="AN124" s="39"/>
      <c r="AO124" s="39"/>
      <c r="AP124" s="39"/>
      <c r="AQ124" s="215"/>
      <c r="AR124" s="215"/>
      <c r="AS124" s="215"/>
      <c r="AT124" s="215"/>
      <c r="AU124" s="215"/>
      <c r="AV124" s="215"/>
      <c r="AW124" s="41"/>
    </row>
    <row r="125" spans="1:50" s="45" customFormat="1" ht="19.5" hidden="1" customHeight="1">
      <c r="A125" s="83" t="s">
        <v>147</v>
      </c>
      <c r="B125" s="245">
        <v>38</v>
      </c>
      <c r="C125" s="531"/>
      <c r="D125" s="532"/>
      <c r="E125" s="533"/>
      <c r="F125" s="42"/>
      <c r="G125" s="245">
        <v>39</v>
      </c>
      <c r="H125" s="531"/>
      <c r="I125" s="533"/>
      <c r="J125" s="42"/>
      <c r="K125" s="246">
        <v>40</v>
      </c>
      <c r="L125" s="568"/>
      <c r="M125" s="569"/>
      <c r="N125" s="570"/>
      <c r="O125" s="42"/>
      <c r="P125" s="178"/>
      <c r="Q125" s="178"/>
      <c r="R125" s="175"/>
      <c r="S125" s="175"/>
      <c r="T125" s="139"/>
      <c r="U125" s="42"/>
      <c r="V125" s="246">
        <v>41</v>
      </c>
      <c r="W125" s="571">
        <f>C125*L125</f>
        <v>0</v>
      </c>
      <c r="X125" s="572"/>
      <c r="Y125" s="572"/>
      <c r="Z125" s="572"/>
      <c r="AA125" s="572"/>
      <c r="AB125" s="572"/>
      <c r="AC125" s="572"/>
      <c r="AD125" s="573"/>
      <c r="AE125" s="43"/>
      <c r="AF125" s="71" t="s">
        <v>210</v>
      </c>
      <c r="AG125" s="564">
        <f>+C125*H125*L125</f>
        <v>0</v>
      </c>
      <c r="AH125" s="565"/>
      <c r="AI125" s="565"/>
      <c r="AJ125" s="565"/>
      <c r="AK125" s="565"/>
      <c r="AL125" s="565"/>
      <c r="AM125" s="565"/>
      <c r="AN125" s="565"/>
      <c r="AO125" s="566"/>
      <c r="AP125" s="42"/>
      <c r="AQ125" s="215"/>
      <c r="AR125" s="215"/>
      <c r="AS125" s="215"/>
      <c r="AT125" s="215"/>
      <c r="AU125" s="215"/>
      <c r="AV125" s="215"/>
      <c r="AW125" s="44"/>
    </row>
    <row r="126" spans="1:50" s="39" customFormat="1" ht="14.25" hidden="1" customHeight="1">
      <c r="A126" s="83" t="s">
        <v>148</v>
      </c>
      <c r="B126" s="523"/>
      <c r="C126" s="524"/>
      <c r="D126" s="524"/>
      <c r="E126" s="524"/>
      <c r="G126" s="524"/>
      <c r="H126" s="524"/>
      <c r="I126" s="524"/>
      <c r="J126" s="524"/>
      <c r="L126" s="524"/>
      <c r="M126" s="524"/>
      <c r="N126" s="524"/>
      <c r="O126" s="524"/>
      <c r="P126" s="46"/>
      <c r="Q126" s="46"/>
      <c r="R126" s="46"/>
      <c r="S126" s="46"/>
      <c r="T126" s="46"/>
      <c r="U126" s="46"/>
      <c r="V126" s="46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9"/>
      <c r="AH126" s="49"/>
      <c r="AI126" s="49"/>
      <c r="AJ126" s="49"/>
      <c r="AK126" s="49"/>
      <c r="AL126" s="49"/>
      <c r="AM126" s="49"/>
      <c r="AN126" s="49"/>
      <c r="AO126" s="48"/>
      <c r="AW126" s="41"/>
    </row>
    <row r="127" spans="1:50" s="39" customFormat="1" ht="15.75" hidden="1" customHeight="1">
      <c r="A127" s="184"/>
      <c r="B127" s="523"/>
      <c r="C127" s="524"/>
      <c r="D127" s="524"/>
      <c r="E127" s="524"/>
      <c r="G127" s="524"/>
      <c r="H127" s="524"/>
      <c r="I127" s="524"/>
      <c r="J127" s="524"/>
      <c r="L127" s="524"/>
      <c r="M127" s="524"/>
      <c r="N127" s="524"/>
      <c r="O127" s="524"/>
      <c r="Q127" s="567" t="s">
        <v>70</v>
      </c>
      <c r="R127" s="567"/>
      <c r="S127" s="567"/>
      <c r="T127" s="567"/>
      <c r="U127" s="567"/>
      <c r="V127" s="567"/>
      <c r="W127" s="567"/>
      <c r="X127" s="567"/>
      <c r="Y127" s="567"/>
      <c r="Z127" s="48"/>
      <c r="AA127" s="48"/>
      <c r="AB127" s="48"/>
      <c r="AC127" s="48"/>
      <c r="AD127" s="48"/>
      <c r="AE127" s="48"/>
      <c r="AF127" s="48"/>
      <c r="AG127" s="49"/>
      <c r="AH127" s="49"/>
      <c r="AI127" s="49"/>
      <c r="AJ127" s="49"/>
      <c r="AK127" s="49"/>
      <c r="AL127" s="49"/>
      <c r="AM127" s="49"/>
      <c r="AN127" s="49"/>
      <c r="AO127" s="48"/>
      <c r="AW127" s="41"/>
    </row>
    <row r="128" spans="1:50" s="47" customFormat="1" ht="20.100000000000001" hidden="1" customHeight="1" thickBot="1">
      <c r="A128" s="122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233"/>
      <c r="M128" s="123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54"/>
      <c r="AC128" s="51"/>
      <c r="AD128" s="51"/>
      <c r="AE128" s="51"/>
      <c r="AF128" s="51"/>
      <c r="AG128" s="52"/>
      <c r="AH128" s="52"/>
      <c r="AI128" s="52"/>
      <c r="AJ128" s="52"/>
      <c r="AK128" s="49"/>
      <c r="AL128" s="49"/>
      <c r="AM128" s="49"/>
      <c r="AN128" s="49"/>
      <c r="AO128" s="48"/>
      <c r="AP128" s="39"/>
      <c r="AQ128" s="39"/>
      <c r="AR128" s="39"/>
      <c r="AS128" s="39"/>
      <c r="AT128" s="39"/>
      <c r="AU128" s="39"/>
      <c r="AW128" s="53"/>
    </row>
    <row r="129" spans="1:49" s="126" customFormat="1" ht="27" hidden="1" customHeight="1">
      <c r="A129" s="125"/>
      <c r="B129" s="233"/>
      <c r="C129" s="123"/>
      <c r="D129" s="124"/>
      <c r="E129" s="124"/>
      <c r="F129" s="124"/>
      <c r="G129" s="233"/>
      <c r="H129" s="123"/>
      <c r="I129" s="124"/>
      <c r="J129" s="124"/>
      <c r="K129" s="124"/>
      <c r="L129" s="233"/>
      <c r="M129" s="123"/>
      <c r="N129" s="124"/>
      <c r="O129" s="124"/>
      <c r="Q129" s="233"/>
      <c r="R129" s="123"/>
      <c r="S129" s="124"/>
      <c r="T129" s="124"/>
      <c r="U129" s="124"/>
      <c r="V129" s="124"/>
      <c r="X129" s="551"/>
      <c r="Y129" s="551"/>
      <c r="Z129" s="551"/>
      <c r="AA129" s="551"/>
      <c r="AB129" s="551"/>
      <c r="AC129" s="551"/>
      <c r="AD129" s="551"/>
      <c r="AE129" s="551"/>
      <c r="AF129" s="551"/>
      <c r="AG129" s="551"/>
      <c r="AH129" s="127"/>
      <c r="AI129" s="127"/>
      <c r="AJ129" s="127"/>
      <c r="AK129" s="49"/>
      <c r="AL129" s="49"/>
      <c r="AM129" s="49"/>
      <c r="AN129" s="49"/>
      <c r="AO129" s="48"/>
      <c r="AP129" s="39"/>
      <c r="AQ129" s="39"/>
      <c r="AR129" s="39"/>
      <c r="AS129" s="39"/>
      <c r="AT129" s="39"/>
      <c r="AU129" s="39"/>
      <c r="AW129" s="128"/>
    </row>
    <row r="130" spans="1:49" s="47" customFormat="1" ht="49.5" hidden="1" customHeight="1" thickBot="1">
      <c r="A130" s="131" t="s">
        <v>178</v>
      </c>
      <c r="B130" s="236"/>
      <c r="C130" s="102"/>
      <c r="D130" s="103"/>
      <c r="E130" s="103"/>
      <c r="F130" s="103"/>
      <c r="G130" s="236"/>
      <c r="H130" s="102"/>
      <c r="I130" s="103"/>
      <c r="J130" s="103"/>
      <c r="K130" s="103"/>
      <c r="L130" s="236"/>
      <c r="M130" s="102"/>
      <c r="N130" s="103"/>
      <c r="O130" s="103"/>
      <c r="P130" s="80"/>
      <c r="Q130" s="236"/>
      <c r="R130" s="102"/>
      <c r="S130" s="103"/>
      <c r="T130" s="103"/>
      <c r="U130" s="103"/>
      <c r="V130" s="103"/>
      <c r="W130" s="80"/>
      <c r="X130" s="552"/>
      <c r="Y130" s="552"/>
      <c r="Z130" s="552"/>
      <c r="AA130" s="552"/>
      <c r="AB130" s="552"/>
      <c r="AC130" s="552"/>
      <c r="AD130" s="552"/>
      <c r="AE130" s="552"/>
      <c r="AF130" s="552"/>
      <c r="AG130" s="552"/>
      <c r="AH130" s="81"/>
      <c r="AI130" s="81"/>
      <c r="AJ130" s="81"/>
      <c r="AK130" s="81"/>
      <c r="AL130" s="104"/>
      <c r="AM130" s="104"/>
      <c r="AN130" s="104"/>
      <c r="AO130" s="105"/>
      <c r="AP130" s="106"/>
      <c r="AQ130" s="106"/>
      <c r="AR130" s="106"/>
      <c r="AS130" s="106"/>
      <c r="AT130" s="106"/>
      <c r="AU130" s="106"/>
      <c r="AV130" s="80"/>
      <c r="AW130" s="82"/>
    </row>
    <row r="131" spans="1:49" ht="17.25" customHeight="1">
      <c r="A131" s="92" t="s">
        <v>473</v>
      </c>
      <c r="B131" s="178"/>
      <c r="C131" s="40"/>
      <c r="D131" s="107" t="s">
        <v>151</v>
      </c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9"/>
      <c r="AD131" s="109"/>
      <c r="AE131" s="109"/>
      <c r="AF131" s="109"/>
      <c r="AG131" s="109"/>
      <c r="AH131" s="109"/>
      <c r="AI131" s="109"/>
      <c r="AJ131" s="109"/>
      <c r="AK131" s="237"/>
      <c r="AL131" s="238"/>
      <c r="AM131" s="238"/>
      <c r="AN131" s="238"/>
      <c r="AO131" s="238"/>
      <c r="AP131" s="238"/>
      <c r="AQ131" s="238"/>
      <c r="AR131" s="238"/>
      <c r="AS131" s="238"/>
      <c r="AT131" s="238"/>
      <c r="AU131" s="178"/>
      <c r="AV131" s="178"/>
      <c r="AW131" s="183"/>
    </row>
    <row r="132" spans="1:49" ht="15.75" customHeight="1">
      <c r="A132" s="83" t="s">
        <v>152</v>
      </c>
      <c r="B132" s="178"/>
      <c r="C132" s="40"/>
      <c r="D132" s="63" t="s">
        <v>153</v>
      </c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5"/>
      <c r="AD132" s="65"/>
      <c r="AE132" s="65"/>
      <c r="AF132" s="65"/>
      <c r="AG132" s="65"/>
      <c r="AH132" s="65"/>
      <c r="AI132" s="65"/>
      <c r="AJ132" s="65"/>
      <c r="AK132" s="238"/>
      <c r="AL132" s="238"/>
      <c r="AM132" s="238"/>
      <c r="AN132" s="238"/>
      <c r="AO132" s="238"/>
      <c r="AP132" s="238"/>
      <c r="AQ132" s="238"/>
      <c r="AR132" s="238"/>
      <c r="AS132" s="238"/>
      <c r="AT132" s="238"/>
      <c r="AU132" s="178"/>
      <c r="AV132" s="178"/>
      <c r="AW132" s="183"/>
    </row>
    <row r="133" spans="1:49" ht="17.25" customHeight="1">
      <c r="A133" s="83" t="s">
        <v>137</v>
      </c>
      <c r="B133" s="178"/>
      <c r="C133" s="40"/>
      <c r="D133" s="85" t="s">
        <v>154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5"/>
      <c r="AD133" s="65"/>
      <c r="AE133" s="65"/>
      <c r="AF133" s="65"/>
      <c r="AG133" s="65"/>
      <c r="AH133" s="65"/>
      <c r="AI133" s="65"/>
      <c r="AJ133" s="65"/>
      <c r="AK133" s="238"/>
      <c r="AL133" s="238"/>
      <c r="AM133" s="238"/>
      <c r="AN133" s="238"/>
      <c r="AO133" s="238"/>
      <c r="AP133" s="238"/>
      <c r="AQ133" s="238"/>
      <c r="AR133" s="238"/>
      <c r="AS133" s="238"/>
      <c r="AT133" s="238"/>
      <c r="AU133" s="178"/>
      <c r="AV133" s="178"/>
      <c r="AW133" s="183"/>
    </row>
    <row r="134" spans="1:49" ht="15" customHeight="1">
      <c r="A134" s="184"/>
      <c r="B134" s="178"/>
      <c r="C134" s="178"/>
      <c r="D134" s="63" t="s">
        <v>155</v>
      </c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238"/>
      <c r="AJ134" s="238"/>
      <c r="AK134" s="238"/>
      <c r="AL134" s="238"/>
      <c r="AM134" s="238"/>
      <c r="AN134" s="238"/>
      <c r="AO134" s="238"/>
      <c r="AP134" s="238"/>
      <c r="AQ134" s="238"/>
      <c r="AR134" s="238"/>
      <c r="AS134" s="238"/>
      <c r="AT134" s="238"/>
      <c r="AU134" s="178"/>
      <c r="AV134" s="178"/>
      <c r="AW134" s="183"/>
    </row>
    <row r="135" spans="1:49" ht="15" customHeight="1">
      <c r="A135" s="184"/>
      <c r="B135" s="178"/>
      <c r="C135" s="178"/>
      <c r="D135" s="63" t="s">
        <v>156</v>
      </c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238"/>
      <c r="AJ135" s="238"/>
      <c r="AK135" s="238"/>
      <c r="AL135" s="238"/>
      <c r="AM135" s="238"/>
      <c r="AN135" s="238"/>
      <c r="AO135" s="238"/>
      <c r="AP135" s="238"/>
      <c r="AQ135" s="238"/>
      <c r="AR135" s="238"/>
      <c r="AS135" s="238"/>
      <c r="AT135" s="238"/>
      <c r="AU135" s="178"/>
      <c r="AV135" s="178"/>
      <c r="AW135" s="183"/>
    </row>
    <row r="136" spans="1:49" ht="15.75" customHeight="1">
      <c r="A136" s="184"/>
      <c r="B136" s="178"/>
      <c r="C136" s="178"/>
      <c r="D136" s="86" t="s">
        <v>157</v>
      </c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238"/>
      <c r="AJ136" s="238"/>
      <c r="AK136" s="238"/>
      <c r="AL136" s="238"/>
      <c r="AM136" s="238"/>
      <c r="AN136" s="238"/>
      <c r="AO136" s="238"/>
      <c r="AP136" s="238"/>
      <c r="AQ136" s="238"/>
      <c r="AR136" s="238"/>
      <c r="AS136" s="238"/>
      <c r="AT136" s="238"/>
      <c r="AU136" s="178"/>
      <c r="AV136" s="178"/>
      <c r="AW136" s="183"/>
    </row>
    <row r="137" spans="1:49" s="68" customFormat="1" ht="20.100000000000001" customHeight="1">
      <c r="A137" s="84"/>
      <c r="B137" s="33"/>
      <c r="C137" s="33"/>
      <c r="D137" s="110"/>
      <c r="E137" s="110"/>
      <c r="F137" s="110"/>
      <c r="G137" s="110"/>
      <c r="H137" s="110"/>
      <c r="I137" s="110"/>
      <c r="J137" s="576"/>
      <c r="K137" s="576"/>
      <c r="L137" s="576"/>
      <c r="M137" s="576"/>
      <c r="N137" s="576"/>
      <c r="O137" s="576"/>
      <c r="P137" s="576"/>
      <c r="Q137" s="576"/>
      <c r="R137" s="576"/>
      <c r="S137" s="28"/>
      <c r="T137" s="576"/>
      <c r="U137" s="576"/>
      <c r="V137" s="28"/>
      <c r="W137" s="576"/>
      <c r="X137" s="576"/>
      <c r="Y137" s="576"/>
      <c r="Z137" s="576"/>
      <c r="AA137" s="576"/>
      <c r="AB137" s="576"/>
      <c r="AC137" s="576"/>
      <c r="AD137" s="576"/>
      <c r="AE137" s="87"/>
      <c r="AF137" s="577"/>
      <c r="AG137" s="577"/>
      <c r="AH137" s="577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67"/>
    </row>
    <row r="138" spans="1:49" s="2" customFormat="1" ht="6.75" customHeight="1">
      <c r="A138" s="111"/>
      <c r="B138" s="69"/>
      <c r="C138" s="69"/>
      <c r="D138" s="112"/>
      <c r="E138" s="113"/>
      <c r="F138" s="113"/>
      <c r="G138" s="113"/>
      <c r="H138" s="114"/>
      <c r="I138" s="114"/>
      <c r="V138" s="35"/>
      <c r="AI138" s="69"/>
      <c r="AJ138" s="69"/>
      <c r="AK138" s="69"/>
      <c r="AL138" s="69"/>
      <c r="AM138" s="69"/>
      <c r="AN138" s="69"/>
      <c r="AO138" s="69"/>
      <c r="AP138" s="69"/>
      <c r="AQ138" s="69"/>
      <c r="AR138" s="69"/>
      <c r="AS138" s="69"/>
      <c r="AT138" s="69"/>
      <c r="AU138" s="69"/>
      <c r="AV138" s="69"/>
      <c r="AW138" s="70"/>
    </row>
    <row r="139" spans="1:49" s="2" customFormat="1" ht="19.5" hidden="1" customHeight="1">
      <c r="A139" s="111"/>
      <c r="B139" s="69"/>
      <c r="C139" s="69"/>
      <c r="D139" s="113"/>
      <c r="E139" s="113"/>
      <c r="F139" s="113"/>
      <c r="G139" s="113"/>
      <c r="H139" s="114"/>
      <c r="I139" s="114"/>
      <c r="AI139" s="69"/>
      <c r="AJ139" s="69"/>
      <c r="AK139" s="69"/>
      <c r="AL139" s="69"/>
      <c r="AM139" s="69"/>
      <c r="AN139" s="69"/>
      <c r="AO139" s="69"/>
      <c r="AP139" s="69"/>
      <c r="AQ139" s="69"/>
      <c r="AR139" s="69"/>
      <c r="AS139" s="69"/>
      <c r="AT139" s="69"/>
      <c r="AU139" s="69"/>
      <c r="AV139" s="69"/>
      <c r="AW139" s="70"/>
    </row>
    <row r="140" spans="1:49" ht="47.25" customHeight="1">
      <c r="A140" s="184"/>
      <c r="B140" s="178"/>
      <c r="C140" s="178"/>
      <c r="D140" s="115"/>
      <c r="E140" s="148"/>
      <c r="F140" s="148"/>
      <c r="G140" s="148"/>
      <c r="H140" s="148"/>
      <c r="I140" s="148"/>
      <c r="J140" s="178"/>
      <c r="K140" s="178"/>
      <c r="L140" s="178"/>
      <c r="M140" s="178"/>
      <c r="N140" s="115" t="s">
        <v>138</v>
      </c>
      <c r="O140" s="148"/>
      <c r="P140" s="148"/>
      <c r="Q140" s="148"/>
      <c r="R140" s="148"/>
      <c r="S140" s="239"/>
      <c r="T140" s="148"/>
      <c r="U140" s="148"/>
      <c r="V140" s="148"/>
      <c r="W140" s="148"/>
      <c r="X140" s="148"/>
      <c r="Y140" s="148"/>
      <c r="Z140" s="148"/>
      <c r="AA140" s="148"/>
      <c r="AB140" s="148"/>
      <c r="AC140" s="148"/>
      <c r="AD140" s="148"/>
      <c r="AE140" s="148"/>
      <c r="AF140" s="148"/>
      <c r="AG140" s="148"/>
      <c r="AH140" s="148"/>
      <c r="AI140" s="178"/>
      <c r="AJ140" s="178"/>
      <c r="AK140" s="178"/>
      <c r="AL140" s="178"/>
      <c r="AM140" s="178"/>
      <c r="AN140" s="178"/>
      <c r="AO140" s="178"/>
      <c r="AP140" s="178"/>
      <c r="AQ140" s="178"/>
      <c r="AR140" s="178"/>
      <c r="AS140" s="178"/>
      <c r="AT140" s="178"/>
      <c r="AU140" s="178"/>
      <c r="AV140" s="178"/>
      <c r="AW140" s="183"/>
    </row>
    <row r="141" spans="1:49" ht="14.25" customHeight="1">
      <c r="A141" s="184"/>
      <c r="B141" s="178"/>
      <c r="C141" s="178"/>
      <c r="D141" s="32" t="s">
        <v>139</v>
      </c>
      <c r="E141" s="178"/>
      <c r="F141" s="178"/>
      <c r="G141" s="178"/>
      <c r="H141" s="178"/>
      <c r="I141" s="178"/>
      <c r="J141" s="178"/>
      <c r="K141" s="178"/>
      <c r="L141" s="178"/>
      <c r="M141" s="178"/>
      <c r="N141" s="32" t="s">
        <v>140</v>
      </c>
      <c r="O141" s="178"/>
      <c r="P141" s="178"/>
      <c r="Q141" s="178"/>
      <c r="R141" s="178"/>
      <c r="S141" s="178"/>
      <c r="T141" s="178"/>
      <c r="U141" s="178"/>
      <c r="V141" s="178"/>
      <c r="W141" s="178"/>
      <c r="X141" s="178"/>
      <c r="Y141" s="178"/>
      <c r="Z141" s="178"/>
      <c r="AA141" s="178"/>
      <c r="AB141" s="178"/>
      <c r="AC141" s="178"/>
      <c r="AD141" s="178"/>
      <c r="AE141" s="178"/>
      <c r="AF141" s="178"/>
      <c r="AG141" s="178"/>
      <c r="AH141" s="178"/>
      <c r="AI141" s="178"/>
      <c r="AJ141" s="178"/>
      <c r="AK141" s="178"/>
      <c r="AL141" s="178"/>
      <c r="AM141" s="178"/>
      <c r="AN141" s="178"/>
      <c r="AO141" s="178"/>
      <c r="AP141" s="178"/>
      <c r="AQ141" s="178"/>
      <c r="AR141" s="178"/>
      <c r="AS141" s="178"/>
      <c r="AT141" s="178"/>
      <c r="AU141" s="178"/>
      <c r="AV141" s="178"/>
      <c r="AW141" s="183"/>
    </row>
    <row r="142" spans="1:49" ht="12" customHeight="1" thickBot="1">
      <c r="A142" s="185"/>
      <c r="B142" s="179"/>
      <c r="C142" s="179"/>
      <c r="D142" s="179"/>
      <c r="E142" s="179"/>
      <c r="F142" s="179"/>
      <c r="G142" s="179"/>
      <c r="H142" s="179"/>
      <c r="I142" s="179"/>
      <c r="J142" s="179"/>
      <c r="K142" s="179"/>
      <c r="L142" s="179"/>
      <c r="M142" s="179"/>
      <c r="N142" s="179"/>
      <c r="O142" s="179"/>
      <c r="P142" s="179"/>
      <c r="Q142" s="179"/>
      <c r="R142" s="179"/>
      <c r="S142" s="179"/>
      <c r="T142" s="179"/>
      <c r="U142" s="179"/>
      <c r="V142" s="179"/>
      <c r="W142" s="179"/>
      <c r="X142" s="179"/>
      <c r="Y142" s="179"/>
      <c r="Z142" s="179"/>
      <c r="AA142" s="179"/>
      <c r="AB142" s="179"/>
      <c r="AC142" s="179"/>
      <c r="AD142" s="179"/>
      <c r="AE142" s="179"/>
      <c r="AF142" s="179"/>
      <c r="AG142" s="179"/>
      <c r="AH142" s="179"/>
      <c r="AI142" s="179"/>
      <c r="AJ142" s="179"/>
      <c r="AK142" s="179"/>
      <c r="AL142" s="179"/>
      <c r="AM142" s="179"/>
      <c r="AN142" s="179"/>
      <c r="AO142" s="179"/>
      <c r="AP142" s="179"/>
      <c r="AQ142" s="179"/>
      <c r="AR142" s="179"/>
      <c r="AS142" s="179"/>
      <c r="AT142" s="179"/>
      <c r="AU142" s="179"/>
      <c r="AV142" s="179"/>
      <c r="AW142" s="186"/>
    </row>
    <row r="143" spans="1:49" ht="20.100000000000001" customHeight="1">
      <c r="A143" s="55"/>
    </row>
  </sheetData>
  <sheetProtection password="91E0" sheet="1" objects="1" scenarios="1" selectLockedCells="1"/>
  <mergeCells count="140">
    <mergeCell ref="I5:AB5"/>
    <mergeCell ref="N21:R21"/>
    <mergeCell ref="Y24:AE24"/>
    <mergeCell ref="Y93:AC93"/>
    <mergeCell ref="AE95:AO95"/>
    <mergeCell ref="AE97:AO97"/>
    <mergeCell ref="G99:AW100"/>
    <mergeCell ref="U92:AC92"/>
    <mergeCell ref="AQ84:AW84"/>
    <mergeCell ref="C78:T78"/>
    <mergeCell ref="P80:V80"/>
    <mergeCell ref="P82:V82"/>
    <mergeCell ref="AE83:AN83"/>
    <mergeCell ref="AE84:AO84"/>
    <mergeCell ref="AE66:AO66"/>
    <mergeCell ref="R47:V47"/>
    <mergeCell ref="P37:S37"/>
    <mergeCell ref="AA37:AH37"/>
    <mergeCell ref="AI37:AL37"/>
    <mergeCell ref="C27:AR27"/>
    <mergeCell ref="C31:T31"/>
    <mergeCell ref="AA35:AI35"/>
    <mergeCell ref="C24:D24"/>
    <mergeCell ref="V21:AD21"/>
    <mergeCell ref="B123:E123"/>
    <mergeCell ref="Q123:T123"/>
    <mergeCell ref="W118:Z118"/>
    <mergeCell ref="AA118:AD118"/>
    <mergeCell ref="J137:R137"/>
    <mergeCell ref="T137:U137"/>
    <mergeCell ref="W137:AD137"/>
    <mergeCell ref="AF137:AH137"/>
    <mergeCell ref="AG118:AP118"/>
    <mergeCell ref="W121:Z121"/>
    <mergeCell ref="AE121:AF121"/>
    <mergeCell ref="AG121:AP121"/>
    <mergeCell ref="G122:S122"/>
    <mergeCell ref="B126:E127"/>
    <mergeCell ref="G126:J127"/>
    <mergeCell ref="L126:O127"/>
    <mergeCell ref="Q127:Y127"/>
    <mergeCell ref="B124:E124"/>
    <mergeCell ref="Q124:T124"/>
    <mergeCell ref="C125:E125"/>
    <mergeCell ref="H125:I125"/>
    <mergeCell ref="L125:N125"/>
    <mergeCell ref="W125:AD125"/>
    <mergeCell ref="AA121:AD121"/>
    <mergeCell ref="X129:AG130"/>
    <mergeCell ref="AE68:AO68"/>
    <mergeCell ref="O71:T71"/>
    <mergeCell ref="Q72:T72"/>
    <mergeCell ref="AE72:AO72"/>
    <mergeCell ref="G74:AA75"/>
    <mergeCell ref="AE74:AO74"/>
    <mergeCell ref="AE75:AN75"/>
    <mergeCell ref="AE92:AH92"/>
    <mergeCell ref="AE118:AF118"/>
    <mergeCell ref="AG125:AO125"/>
    <mergeCell ref="AG110:AO110"/>
    <mergeCell ref="G111:J112"/>
    <mergeCell ref="L111:O112"/>
    <mergeCell ref="Q112:Y112"/>
    <mergeCell ref="X114:AG115"/>
    <mergeCell ref="H110:I110"/>
    <mergeCell ref="L110:N110"/>
    <mergeCell ref="W110:AD110"/>
    <mergeCell ref="B111:E112"/>
    <mergeCell ref="B108:E108"/>
    <mergeCell ref="Q108:T108"/>
    <mergeCell ref="B109:E109"/>
    <mergeCell ref="Q109:T109"/>
    <mergeCell ref="C110:E110"/>
    <mergeCell ref="U93:X93"/>
    <mergeCell ref="AQ66:AU66"/>
    <mergeCell ref="BA51:BC51"/>
    <mergeCell ref="P52:V52"/>
    <mergeCell ref="BA52:BC52"/>
    <mergeCell ref="BA53:BC53"/>
    <mergeCell ref="P54:V54"/>
    <mergeCell ref="BA54:BC54"/>
    <mergeCell ref="AE55:AN55"/>
    <mergeCell ref="AE56:AO56"/>
    <mergeCell ref="AQ56:AW56"/>
    <mergeCell ref="T60:AB60"/>
    <mergeCell ref="T62:AB62"/>
    <mergeCell ref="AE62:AO62"/>
    <mergeCell ref="AR92:AV92"/>
    <mergeCell ref="AQ96:AU96"/>
    <mergeCell ref="U103:AC103"/>
    <mergeCell ref="BA47:BC47"/>
    <mergeCell ref="P48:V48"/>
    <mergeCell ref="BA48:BC48"/>
    <mergeCell ref="BA49:BC49"/>
    <mergeCell ref="P50:V50"/>
    <mergeCell ref="BA50:BC50"/>
    <mergeCell ref="AR62:AV62"/>
    <mergeCell ref="T64:AB64"/>
    <mergeCell ref="AE64:AL64"/>
    <mergeCell ref="AM64:AO64"/>
    <mergeCell ref="AQ64:AU64"/>
    <mergeCell ref="R55:V55"/>
    <mergeCell ref="X54:AF54"/>
    <mergeCell ref="AE21:AF21"/>
    <mergeCell ref="AJ21:AT21"/>
    <mergeCell ref="AU21:AV21"/>
    <mergeCell ref="AN24:AO24"/>
    <mergeCell ref="BA37:BC37"/>
    <mergeCell ref="U38:Y38"/>
    <mergeCell ref="BA38:BC38"/>
    <mergeCell ref="P46:V46"/>
    <mergeCell ref="R45:V45"/>
    <mergeCell ref="BA45:BC45"/>
    <mergeCell ref="V37:Y37"/>
    <mergeCell ref="X46:AF46"/>
    <mergeCell ref="BA46:BC46"/>
    <mergeCell ref="A102:A104"/>
    <mergeCell ref="B9:AS9"/>
    <mergeCell ref="B8:AW8"/>
    <mergeCell ref="AP15:AV15"/>
    <mergeCell ref="AM18:AO18"/>
    <mergeCell ref="C12:T12"/>
    <mergeCell ref="W12:AD12"/>
    <mergeCell ref="AG12:AO12"/>
    <mergeCell ref="C15:AJ15"/>
    <mergeCell ref="AM15:AO15"/>
    <mergeCell ref="C18:H18"/>
    <mergeCell ref="K18:X18"/>
    <mergeCell ref="AA18:AC18"/>
    <mergeCell ref="AG18:AH18"/>
    <mergeCell ref="AI18:AJ18"/>
    <mergeCell ref="AD18:AF18"/>
    <mergeCell ref="E24:F24"/>
    <mergeCell ref="I24:N24"/>
    <mergeCell ref="Q24:V24"/>
    <mergeCell ref="C36:M36"/>
    <mergeCell ref="AI24:AK24"/>
    <mergeCell ref="AE36:AI36"/>
    <mergeCell ref="AP18:AV18"/>
    <mergeCell ref="C21:M21"/>
  </mergeCells>
  <printOptions horizontalCentered="1"/>
  <pageMargins left="0.19685039370078741" right="0.19685039370078741" top="0.74803149606299213" bottom="0.55118110236220474" header="0.31496062992125984" footer="0.31496062992125984"/>
  <pageSetup paperSize="9" scale="37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AB224"/>
  <sheetViews>
    <sheetView zoomScale="115" zoomScaleNormal="115" zoomScaleSheetLayoutView="100" workbookViewId="0">
      <selection activeCell="I201" sqref="I201"/>
    </sheetView>
  </sheetViews>
  <sheetFormatPr baseColWidth="10" defaultRowHeight="15"/>
  <cols>
    <col min="1" max="1" width="4.7109375" style="248" customWidth="1"/>
    <col min="2" max="2" width="3.7109375" style="248" customWidth="1"/>
    <col min="3" max="3" width="16.7109375" style="248" customWidth="1"/>
    <col min="4" max="4" width="1.140625" style="248" customWidth="1"/>
    <col min="5" max="5" width="5.5703125" style="248" customWidth="1"/>
    <col min="6" max="6" width="20.42578125" style="248" customWidth="1"/>
    <col min="7" max="7" width="3" style="248" customWidth="1"/>
    <col min="8" max="8" width="5.28515625" style="248" customWidth="1"/>
    <col min="9" max="9" width="21.85546875" style="248" customWidth="1"/>
    <col min="10" max="10" width="2" style="248" customWidth="1"/>
    <col min="11" max="11" width="4.7109375" style="248" customWidth="1"/>
    <col min="12" max="12" width="21.42578125" style="248" customWidth="1"/>
    <col min="13" max="13" width="1.85546875" style="248" customWidth="1"/>
    <col min="14" max="14" width="5" style="248" customWidth="1"/>
    <col min="15" max="15" width="9.42578125" style="248" customWidth="1"/>
    <col min="16" max="16384" width="11.42578125" style="248"/>
  </cols>
  <sheetData>
    <row r="1" spans="1:15" ht="29.25" customHeight="1">
      <c r="E1" s="654" t="s">
        <v>482</v>
      </c>
      <c r="F1" s="655"/>
      <c r="G1" s="655"/>
      <c r="H1" s="655"/>
      <c r="I1" s="656"/>
      <c r="J1" s="249"/>
      <c r="K1" s="249"/>
      <c r="L1" s="249"/>
      <c r="M1" s="249"/>
    </row>
    <row r="2" spans="1:15" ht="15" customHeight="1">
      <c r="E2" s="654"/>
      <c r="F2" s="655"/>
      <c r="G2" s="655"/>
      <c r="H2" s="655"/>
      <c r="I2" s="656"/>
      <c r="J2" s="250"/>
      <c r="K2" s="249"/>
      <c r="L2" s="249"/>
      <c r="M2" s="249"/>
    </row>
    <row r="3" spans="1:15" ht="5.0999999999999996" customHeight="1">
      <c r="E3" s="251"/>
      <c r="F3" s="251"/>
      <c r="G3" s="251"/>
      <c r="H3" s="251"/>
      <c r="I3" s="251"/>
      <c r="J3" s="252"/>
      <c r="K3" s="252"/>
      <c r="L3" s="252"/>
      <c r="M3" s="252"/>
    </row>
    <row r="4" spans="1:15" ht="78.75" customHeight="1">
      <c r="E4" s="630" t="s">
        <v>483</v>
      </c>
      <c r="F4" s="631"/>
      <c r="G4" s="631"/>
      <c r="H4" s="631"/>
      <c r="I4" s="632"/>
      <c r="J4" s="253"/>
      <c r="K4" s="254"/>
      <c r="L4" s="254"/>
      <c r="M4" s="254"/>
    </row>
    <row r="5" spans="1:15" ht="19.5" customHeight="1">
      <c r="E5" s="633"/>
      <c r="F5" s="634"/>
      <c r="G5" s="634"/>
      <c r="H5" s="634"/>
      <c r="I5" s="635"/>
      <c r="J5" s="254"/>
      <c r="K5" s="254"/>
      <c r="L5" s="254"/>
      <c r="M5" s="254"/>
    </row>
    <row r="6" spans="1:15" ht="5.25" customHeight="1"/>
    <row r="7" spans="1:15" ht="35.25" customHeight="1">
      <c r="E7" s="130">
        <v>1</v>
      </c>
      <c r="F7" s="636" t="s">
        <v>480</v>
      </c>
      <c r="G7" s="637"/>
      <c r="H7" s="637"/>
      <c r="I7" s="638"/>
      <c r="J7" s="254"/>
      <c r="K7" s="254"/>
    </row>
    <row r="8" spans="1:15" ht="5.0999999999999996" customHeight="1"/>
    <row r="9" spans="1:15" ht="43.5" customHeight="1">
      <c r="A9" s="648" t="s">
        <v>481</v>
      </c>
      <c r="B9" s="649"/>
      <c r="C9" s="650"/>
      <c r="D9" s="255"/>
      <c r="E9" s="672" t="s">
        <v>205</v>
      </c>
      <c r="F9" s="673"/>
      <c r="G9" s="673"/>
      <c r="H9" s="673"/>
      <c r="I9" s="673"/>
      <c r="J9" s="673"/>
      <c r="K9" s="673"/>
      <c r="L9" s="674"/>
      <c r="N9" s="651" t="s">
        <v>211</v>
      </c>
      <c r="O9" s="653"/>
    </row>
    <row r="10" spans="1:15" ht="5.0999999999999996" customHeight="1"/>
    <row r="11" spans="1:15" ht="14.25" customHeight="1">
      <c r="A11" s="130" t="s">
        <v>212</v>
      </c>
      <c r="B11" s="615"/>
      <c r="C11" s="616"/>
      <c r="D11" s="256"/>
      <c r="E11" s="130" t="s">
        <v>213</v>
      </c>
      <c r="F11" s="621"/>
      <c r="G11" s="622"/>
      <c r="H11" s="622"/>
      <c r="I11" s="622"/>
      <c r="J11" s="622"/>
      <c r="K11" s="622"/>
      <c r="L11" s="623"/>
      <c r="N11" s="130" t="s">
        <v>214</v>
      </c>
      <c r="O11" s="436"/>
    </row>
    <row r="12" spans="1:15" ht="5.0999999999999996" customHeight="1"/>
    <row r="13" spans="1:15" ht="14.25" customHeight="1">
      <c r="A13" s="130" t="s">
        <v>215</v>
      </c>
      <c r="B13" s="615"/>
      <c r="C13" s="616"/>
      <c r="D13" s="256"/>
      <c r="E13" s="130" t="s">
        <v>216</v>
      </c>
      <c r="F13" s="621"/>
      <c r="G13" s="622"/>
      <c r="H13" s="622"/>
      <c r="I13" s="622"/>
      <c r="J13" s="622"/>
      <c r="K13" s="622"/>
      <c r="L13" s="623"/>
      <c r="N13" s="130" t="s">
        <v>217</v>
      </c>
      <c r="O13" s="436"/>
    </row>
    <row r="14" spans="1:15" ht="5.0999999999999996" customHeight="1"/>
    <row r="15" spans="1:15" ht="14.25" customHeight="1">
      <c r="A15" s="130" t="s">
        <v>220</v>
      </c>
      <c r="B15" s="615"/>
      <c r="C15" s="616"/>
      <c r="D15" s="256"/>
      <c r="E15" s="130" t="s">
        <v>219</v>
      </c>
      <c r="F15" s="621"/>
      <c r="G15" s="622"/>
      <c r="H15" s="622"/>
      <c r="I15" s="622"/>
      <c r="J15" s="622"/>
      <c r="K15" s="622"/>
      <c r="L15" s="623"/>
      <c r="N15" s="130" t="s">
        <v>218</v>
      </c>
      <c r="O15" s="436"/>
    </row>
    <row r="16" spans="1:15" ht="5.0999999999999996" customHeight="1"/>
    <row r="17" spans="1:15" ht="14.25" customHeight="1">
      <c r="A17" s="130" t="s">
        <v>221</v>
      </c>
      <c r="B17" s="615"/>
      <c r="C17" s="616"/>
      <c r="D17" s="256"/>
      <c r="E17" s="130" t="s">
        <v>222</v>
      </c>
      <c r="F17" s="621"/>
      <c r="G17" s="622"/>
      <c r="H17" s="622"/>
      <c r="I17" s="622"/>
      <c r="J17" s="622"/>
      <c r="K17" s="622"/>
      <c r="L17" s="623"/>
      <c r="N17" s="130" t="s">
        <v>222</v>
      </c>
      <c r="O17" s="436"/>
    </row>
    <row r="18" spans="1:15" ht="5.0999999999999996" customHeight="1"/>
    <row r="19" spans="1:15" ht="14.25" customHeight="1">
      <c r="A19" s="130" t="s">
        <v>223</v>
      </c>
      <c r="B19" s="615"/>
      <c r="C19" s="616"/>
      <c r="D19" s="256"/>
      <c r="E19" s="130" t="s">
        <v>306</v>
      </c>
      <c r="F19" s="621"/>
      <c r="G19" s="622"/>
      <c r="H19" s="622"/>
      <c r="I19" s="622"/>
      <c r="J19" s="622"/>
      <c r="K19" s="622"/>
      <c r="L19" s="623"/>
      <c r="N19" s="130" t="s">
        <v>389</v>
      </c>
      <c r="O19" s="436"/>
    </row>
    <row r="20" spans="1:15" ht="5.0999999999999996" customHeight="1"/>
    <row r="21" spans="1:15" ht="14.25" customHeight="1">
      <c r="A21" s="130" t="s">
        <v>224</v>
      </c>
      <c r="B21" s="615"/>
      <c r="C21" s="616"/>
      <c r="D21" s="256"/>
      <c r="E21" s="130" t="s">
        <v>307</v>
      </c>
      <c r="F21" s="621"/>
      <c r="G21" s="622"/>
      <c r="H21" s="622"/>
      <c r="I21" s="622"/>
      <c r="J21" s="622"/>
      <c r="K21" s="622"/>
      <c r="L21" s="623"/>
      <c r="N21" s="130" t="s">
        <v>390</v>
      </c>
      <c r="O21" s="436"/>
    </row>
    <row r="22" spans="1:15" ht="5.0999999999999996" customHeight="1"/>
    <row r="23" spans="1:15" ht="14.25" customHeight="1">
      <c r="A23" s="130" t="s">
        <v>225</v>
      </c>
      <c r="B23" s="615"/>
      <c r="C23" s="616"/>
      <c r="D23" s="256"/>
      <c r="E23" s="130" t="s">
        <v>308</v>
      </c>
      <c r="F23" s="621"/>
      <c r="G23" s="622"/>
      <c r="H23" s="622"/>
      <c r="I23" s="622"/>
      <c r="J23" s="622"/>
      <c r="K23" s="622"/>
      <c r="L23" s="623"/>
      <c r="N23" s="130" t="s">
        <v>391</v>
      </c>
      <c r="O23" s="436"/>
    </row>
    <row r="24" spans="1:15" ht="5.0999999999999996" customHeight="1"/>
    <row r="25" spans="1:15" ht="14.25" customHeight="1">
      <c r="A25" s="130" t="s">
        <v>226</v>
      </c>
      <c r="B25" s="615"/>
      <c r="C25" s="616"/>
      <c r="D25" s="256"/>
      <c r="E25" s="130" t="s">
        <v>309</v>
      </c>
      <c r="F25" s="621"/>
      <c r="G25" s="622"/>
      <c r="H25" s="622"/>
      <c r="I25" s="622"/>
      <c r="J25" s="622"/>
      <c r="K25" s="622"/>
      <c r="L25" s="623"/>
      <c r="N25" s="130" t="s">
        <v>392</v>
      </c>
      <c r="O25" s="436"/>
    </row>
    <row r="26" spans="1:15" ht="5.0999999999999996" customHeight="1"/>
    <row r="27" spans="1:15" ht="14.25" customHeight="1">
      <c r="A27" s="130" t="s">
        <v>227</v>
      </c>
      <c r="B27" s="615"/>
      <c r="C27" s="616"/>
      <c r="D27" s="256"/>
      <c r="E27" s="130" t="s">
        <v>310</v>
      </c>
      <c r="F27" s="621"/>
      <c r="G27" s="622"/>
      <c r="H27" s="622"/>
      <c r="I27" s="622"/>
      <c r="J27" s="622"/>
      <c r="K27" s="622"/>
      <c r="L27" s="623"/>
      <c r="N27" s="130" t="s">
        <v>393</v>
      </c>
      <c r="O27" s="436"/>
    </row>
    <row r="28" spans="1:15" ht="5.0999999999999996" customHeight="1"/>
    <row r="29" spans="1:15" ht="14.25" customHeight="1">
      <c r="A29" s="130" t="s">
        <v>228</v>
      </c>
      <c r="B29" s="615"/>
      <c r="C29" s="616"/>
      <c r="D29" s="256"/>
      <c r="E29" s="130" t="s">
        <v>311</v>
      </c>
      <c r="F29" s="621"/>
      <c r="G29" s="622"/>
      <c r="H29" s="622"/>
      <c r="I29" s="622"/>
      <c r="J29" s="622"/>
      <c r="K29" s="622"/>
      <c r="L29" s="623"/>
      <c r="N29" s="130" t="s">
        <v>394</v>
      </c>
      <c r="O29" s="436"/>
    </row>
    <row r="30" spans="1:15" ht="5.0999999999999996" customHeight="1"/>
    <row r="31" spans="1:15" ht="14.25" customHeight="1">
      <c r="A31" s="130" t="s">
        <v>229</v>
      </c>
      <c r="B31" s="615"/>
      <c r="C31" s="616"/>
      <c r="D31" s="256"/>
      <c r="E31" s="130" t="s">
        <v>312</v>
      </c>
      <c r="F31" s="621"/>
      <c r="G31" s="622"/>
      <c r="H31" s="622"/>
      <c r="I31" s="622"/>
      <c r="J31" s="622"/>
      <c r="K31" s="622"/>
      <c r="L31" s="623"/>
      <c r="N31" s="130" t="s">
        <v>395</v>
      </c>
      <c r="O31" s="436"/>
    </row>
    <row r="32" spans="1:15" ht="5.0999999999999996" customHeight="1"/>
    <row r="33" spans="1:15" ht="14.25" customHeight="1">
      <c r="A33" s="130" t="s">
        <v>230</v>
      </c>
      <c r="B33" s="615"/>
      <c r="C33" s="616"/>
      <c r="D33" s="256"/>
      <c r="E33" s="130" t="s">
        <v>313</v>
      </c>
      <c r="F33" s="621"/>
      <c r="G33" s="622"/>
      <c r="H33" s="622"/>
      <c r="I33" s="622"/>
      <c r="J33" s="622"/>
      <c r="K33" s="622"/>
      <c r="L33" s="623"/>
      <c r="N33" s="130" t="s">
        <v>396</v>
      </c>
      <c r="O33" s="436"/>
    </row>
    <row r="34" spans="1:15" ht="5.0999999999999996" customHeight="1"/>
    <row r="35" spans="1:15" ht="14.25" customHeight="1">
      <c r="A35" s="130" t="s">
        <v>231</v>
      </c>
      <c r="B35" s="615"/>
      <c r="C35" s="616"/>
      <c r="D35" s="256"/>
      <c r="E35" s="130" t="s">
        <v>314</v>
      </c>
      <c r="F35" s="621"/>
      <c r="G35" s="622"/>
      <c r="H35" s="622"/>
      <c r="I35" s="622"/>
      <c r="J35" s="622"/>
      <c r="K35" s="622"/>
      <c r="L35" s="623"/>
      <c r="N35" s="130" t="s">
        <v>397</v>
      </c>
      <c r="O35" s="436"/>
    </row>
    <row r="36" spans="1:15" ht="5.0999999999999996" customHeight="1"/>
    <row r="37" spans="1:15" ht="14.25" customHeight="1">
      <c r="A37" s="130" t="s">
        <v>232</v>
      </c>
      <c r="B37" s="615"/>
      <c r="C37" s="616"/>
      <c r="D37" s="256"/>
      <c r="E37" s="130" t="s">
        <v>315</v>
      </c>
      <c r="F37" s="621"/>
      <c r="G37" s="622"/>
      <c r="H37" s="622"/>
      <c r="I37" s="622"/>
      <c r="J37" s="622"/>
      <c r="K37" s="622"/>
      <c r="L37" s="623"/>
      <c r="N37" s="130" t="s">
        <v>398</v>
      </c>
      <c r="O37" s="436"/>
    </row>
    <row r="38" spans="1:15" ht="5.0999999999999996" customHeight="1"/>
    <row r="39" spans="1:15" ht="14.25" customHeight="1">
      <c r="A39" s="130" t="s">
        <v>233</v>
      </c>
      <c r="B39" s="615"/>
      <c r="C39" s="616"/>
      <c r="D39" s="256"/>
      <c r="E39" s="130" t="s">
        <v>316</v>
      </c>
      <c r="F39" s="621"/>
      <c r="G39" s="622"/>
      <c r="H39" s="622"/>
      <c r="I39" s="622"/>
      <c r="J39" s="622"/>
      <c r="K39" s="622"/>
      <c r="L39" s="623"/>
      <c r="N39" s="130" t="s">
        <v>399</v>
      </c>
      <c r="O39" s="436"/>
    </row>
    <row r="40" spans="1:15" ht="5.0999999999999996" customHeight="1"/>
    <row r="41" spans="1:15" ht="14.25" customHeight="1">
      <c r="A41" s="130" t="s">
        <v>234</v>
      </c>
      <c r="B41" s="615"/>
      <c r="C41" s="616"/>
      <c r="D41" s="256"/>
      <c r="E41" s="130" t="s">
        <v>317</v>
      </c>
      <c r="F41" s="621"/>
      <c r="G41" s="622"/>
      <c r="H41" s="622"/>
      <c r="I41" s="622"/>
      <c r="J41" s="622"/>
      <c r="K41" s="622"/>
      <c r="L41" s="623"/>
      <c r="N41" s="130" t="s">
        <v>400</v>
      </c>
      <c r="O41" s="436"/>
    </row>
    <row r="42" spans="1:15" ht="5.0999999999999996" customHeight="1"/>
    <row r="43" spans="1:15" ht="14.25" customHeight="1">
      <c r="A43" s="130" t="s">
        <v>235</v>
      </c>
      <c r="B43" s="615"/>
      <c r="C43" s="616"/>
      <c r="D43" s="256"/>
      <c r="E43" s="130" t="s">
        <v>318</v>
      </c>
      <c r="F43" s="621"/>
      <c r="G43" s="622"/>
      <c r="H43" s="622"/>
      <c r="I43" s="622"/>
      <c r="J43" s="622"/>
      <c r="K43" s="622"/>
      <c r="L43" s="623"/>
      <c r="N43" s="130" t="s">
        <v>401</v>
      </c>
      <c r="O43" s="436"/>
    </row>
    <row r="44" spans="1:15" ht="5.0999999999999996" customHeight="1"/>
    <row r="45" spans="1:15" ht="14.25" customHeight="1">
      <c r="A45" s="130" t="s">
        <v>236</v>
      </c>
      <c r="B45" s="615"/>
      <c r="C45" s="616"/>
      <c r="D45" s="256"/>
      <c r="E45" s="130" t="s">
        <v>319</v>
      </c>
      <c r="F45" s="621"/>
      <c r="G45" s="622"/>
      <c r="H45" s="622"/>
      <c r="I45" s="622"/>
      <c r="J45" s="622"/>
      <c r="K45" s="622"/>
      <c r="L45" s="623"/>
      <c r="N45" s="130" t="s">
        <v>402</v>
      </c>
      <c r="O45" s="436"/>
    </row>
    <row r="46" spans="1:15" ht="5.0999999999999996" customHeight="1"/>
    <row r="47" spans="1:15" ht="14.25" customHeight="1">
      <c r="A47" s="130" t="s">
        <v>237</v>
      </c>
      <c r="B47" s="615"/>
      <c r="C47" s="616"/>
      <c r="D47" s="256"/>
      <c r="E47" s="130" t="s">
        <v>320</v>
      </c>
      <c r="F47" s="621"/>
      <c r="G47" s="622"/>
      <c r="H47" s="622"/>
      <c r="I47" s="622"/>
      <c r="J47" s="622"/>
      <c r="K47" s="622"/>
      <c r="L47" s="623"/>
      <c r="N47" s="130" t="s">
        <v>403</v>
      </c>
      <c r="O47" s="436"/>
    </row>
    <row r="48" spans="1:15" ht="5.0999999999999996" customHeight="1"/>
    <row r="49" spans="1:15" ht="14.25" customHeight="1">
      <c r="A49" s="130" t="s">
        <v>238</v>
      </c>
      <c r="B49" s="615"/>
      <c r="C49" s="616"/>
      <c r="D49" s="256"/>
      <c r="E49" s="130" t="s">
        <v>321</v>
      </c>
      <c r="F49" s="621"/>
      <c r="G49" s="622"/>
      <c r="H49" s="622"/>
      <c r="I49" s="622"/>
      <c r="J49" s="622"/>
      <c r="K49" s="622"/>
      <c r="L49" s="623"/>
      <c r="N49" s="130" t="s">
        <v>404</v>
      </c>
      <c r="O49" s="436"/>
    </row>
    <row r="50" spans="1:15" ht="5.0999999999999996" customHeight="1"/>
    <row r="51" spans="1:15" ht="14.25" customHeight="1">
      <c r="A51" s="130" t="s">
        <v>239</v>
      </c>
      <c r="B51" s="615"/>
      <c r="C51" s="616"/>
      <c r="D51" s="256"/>
      <c r="E51" s="130" t="s">
        <v>322</v>
      </c>
      <c r="F51" s="621"/>
      <c r="G51" s="622"/>
      <c r="H51" s="622"/>
      <c r="I51" s="622"/>
      <c r="J51" s="622"/>
      <c r="K51" s="622"/>
      <c r="L51" s="623"/>
      <c r="N51" s="130" t="s">
        <v>405</v>
      </c>
      <c r="O51" s="436"/>
    </row>
    <row r="52" spans="1:15" ht="5.0999999999999996" customHeight="1"/>
    <row r="53" spans="1:15" ht="14.25" customHeight="1">
      <c r="A53" s="130" t="s">
        <v>240</v>
      </c>
      <c r="B53" s="615"/>
      <c r="C53" s="616"/>
      <c r="D53" s="256"/>
      <c r="E53" s="130" t="s">
        <v>323</v>
      </c>
      <c r="F53" s="621"/>
      <c r="G53" s="622"/>
      <c r="H53" s="622"/>
      <c r="I53" s="622"/>
      <c r="J53" s="622"/>
      <c r="K53" s="622"/>
      <c r="L53" s="623"/>
      <c r="N53" s="130" t="s">
        <v>406</v>
      </c>
      <c r="O53" s="436"/>
    </row>
    <row r="54" spans="1:15" ht="5.0999999999999996" customHeight="1"/>
    <row r="55" spans="1:15" ht="14.25" customHeight="1">
      <c r="A55" s="130" t="s">
        <v>241</v>
      </c>
      <c r="B55" s="615"/>
      <c r="C55" s="616"/>
      <c r="D55" s="256"/>
      <c r="E55" s="130" t="s">
        <v>324</v>
      </c>
      <c r="F55" s="621"/>
      <c r="G55" s="622"/>
      <c r="H55" s="622"/>
      <c r="I55" s="622"/>
      <c r="J55" s="622"/>
      <c r="K55" s="622"/>
      <c r="L55" s="623"/>
      <c r="N55" s="130" t="s">
        <v>407</v>
      </c>
      <c r="O55" s="436"/>
    </row>
    <row r="56" spans="1:15" ht="5.0999999999999996" customHeight="1"/>
    <row r="57" spans="1:15" ht="14.25" customHeight="1">
      <c r="A57" s="130" t="s">
        <v>242</v>
      </c>
      <c r="B57" s="615"/>
      <c r="C57" s="616"/>
      <c r="D57" s="256"/>
      <c r="E57" s="130" t="s">
        <v>325</v>
      </c>
      <c r="F57" s="621"/>
      <c r="G57" s="622"/>
      <c r="H57" s="622"/>
      <c r="I57" s="622"/>
      <c r="J57" s="622"/>
      <c r="K57" s="622"/>
      <c r="L57" s="623"/>
      <c r="N57" s="130" t="s">
        <v>408</v>
      </c>
      <c r="O57" s="436"/>
    </row>
    <row r="58" spans="1:15" ht="5.0999999999999996" customHeight="1"/>
    <row r="59" spans="1:15" ht="14.25" customHeight="1">
      <c r="A59" s="130" t="s">
        <v>243</v>
      </c>
      <c r="B59" s="615"/>
      <c r="C59" s="616"/>
      <c r="D59" s="256"/>
      <c r="E59" s="130" t="s">
        <v>326</v>
      </c>
      <c r="F59" s="621"/>
      <c r="G59" s="622"/>
      <c r="H59" s="622"/>
      <c r="I59" s="622"/>
      <c r="J59" s="622"/>
      <c r="K59" s="622"/>
      <c r="L59" s="623"/>
      <c r="N59" s="130" t="s">
        <v>409</v>
      </c>
      <c r="O59" s="436"/>
    </row>
    <row r="60" spans="1:15" ht="5.0999999999999996" customHeight="1"/>
    <row r="61" spans="1:15" ht="14.25" customHeight="1">
      <c r="A61" s="130" t="s">
        <v>244</v>
      </c>
      <c r="B61" s="615"/>
      <c r="C61" s="616"/>
      <c r="D61" s="256"/>
      <c r="E61" s="130" t="s">
        <v>327</v>
      </c>
      <c r="F61" s="621"/>
      <c r="G61" s="622"/>
      <c r="H61" s="622"/>
      <c r="I61" s="622"/>
      <c r="J61" s="622"/>
      <c r="K61" s="622"/>
      <c r="L61" s="623"/>
      <c r="N61" s="130" t="s">
        <v>410</v>
      </c>
      <c r="O61" s="436"/>
    </row>
    <row r="62" spans="1:15" ht="5.0999999999999996" customHeight="1"/>
    <row r="63" spans="1:15" ht="14.25" customHeight="1">
      <c r="A63" s="130" t="s">
        <v>245</v>
      </c>
      <c r="B63" s="615"/>
      <c r="C63" s="616"/>
      <c r="D63" s="256"/>
      <c r="E63" s="130" t="s">
        <v>328</v>
      </c>
      <c r="F63" s="621"/>
      <c r="G63" s="622"/>
      <c r="H63" s="622"/>
      <c r="I63" s="622"/>
      <c r="J63" s="622"/>
      <c r="K63" s="622"/>
      <c r="L63" s="623"/>
      <c r="N63" s="130" t="s">
        <v>411</v>
      </c>
      <c r="O63" s="436"/>
    </row>
    <row r="64" spans="1:15" ht="5.0999999999999996" customHeight="1"/>
    <row r="65" spans="1:15" ht="14.25" customHeight="1">
      <c r="A65" s="130" t="s">
        <v>246</v>
      </c>
      <c r="B65" s="615"/>
      <c r="C65" s="616"/>
      <c r="D65" s="256"/>
      <c r="E65" s="130" t="s">
        <v>329</v>
      </c>
      <c r="F65" s="621"/>
      <c r="G65" s="622"/>
      <c r="H65" s="622"/>
      <c r="I65" s="622"/>
      <c r="J65" s="622"/>
      <c r="K65" s="622"/>
      <c r="L65" s="623"/>
      <c r="N65" s="130" t="s">
        <v>412</v>
      </c>
      <c r="O65" s="436"/>
    </row>
    <row r="66" spans="1:15" ht="5.0999999999999996" customHeight="1"/>
    <row r="67" spans="1:15" ht="14.25" customHeight="1">
      <c r="A67" s="130" t="s">
        <v>247</v>
      </c>
      <c r="B67" s="615"/>
      <c r="C67" s="616"/>
      <c r="D67" s="256"/>
      <c r="E67" s="130" t="s">
        <v>330</v>
      </c>
      <c r="F67" s="621"/>
      <c r="G67" s="622"/>
      <c r="H67" s="622"/>
      <c r="I67" s="622"/>
      <c r="J67" s="622"/>
      <c r="K67" s="622"/>
      <c r="L67" s="623"/>
      <c r="N67" s="130" t="s">
        <v>413</v>
      </c>
      <c r="O67" s="436"/>
    </row>
    <row r="68" spans="1:15" ht="5.0999999999999996" customHeight="1"/>
    <row r="69" spans="1:15" ht="14.25" customHeight="1">
      <c r="A69" s="130" t="s">
        <v>248</v>
      </c>
      <c r="B69" s="615"/>
      <c r="C69" s="616"/>
      <c r="D69" s="256"/>
      <c r="E69" s="130" t="s">
        <v>331</v>
      </c>
      <c r="F69" s="621"/>
      <c r="G69" s="622"/>
      <c r="H69" s="622"/>
      <c r="I69" s="622"/>
      <c r="J69" s="622"/>
      <c r="K69" s="622"/>
      <c r="L69" s="623"/>
      <c r="N69" s="130" t="s">
        <v>414</v>
      </c>
      <c r="O69" s="436"/>
    </row>
    <row r="70" spans="1:15" ht="5.0999999999999996" customHeight="1"/>
    <row r="71" spans="1:15" ht="14.25" customHeight="1">
      <c r="A71" s="130" t="s">
        <v>249</v>
      </c>
      <c r="B71" s="615"/>
      <c r="C71" s="616"/>
      <c r="D71" s="256"/>
      <c r="E71" s="130" t="s">
        <v>332</v>
      </c>
      <c r="F71" s="621"/>
      <c r="G71" s="622"/>
      <c r="H71" s="622"/>
      <c r="I71" s="622"/>
      <c r="J71" s="622"/>
      <c r="K71" s="622"/>
      <c r="L71" s="623"/>
      <c r="N71" s="130" t="s">
        <v>415</v>
      </c>
      <c r="O71" s="436"/>
    </row>
    <row r="72" spans="1:15" ht="5.0999999999999996" customHeight="1"/>
    <row r="73" spans="1:15" ht="14.25" customHeight="1">
      <c r="A73" s="130" t="s">
        <v>250</v>
      </c>
      <c r="B73" s="615"/>
      <c r="C73" s="616"/>
      <c r="D73" s="256"/>
      <c r="E73" s="130" t="s">
        <v>333</v>
      </c>
      <c r="F73" s="621"/>
      <c r="G73" s="622"/>
      <c r="H73" s="622"/>
      <c r="I73" s="622"/>
      <c r="J73" s="622"/>
      <c r="K73" s="622"/>
      <c r="L73" s="623"/>
      <c r="N73" s="130" t="s">
        <v>416</v>
      </c>
      <c r="O73" s="436"/>
    </row>
    <row r="74" spans="1:15" ht="5.0999999999999996" customHeight="1"/>
    <row r="75" spans="1:15" ht="14.25" customHeight="1">
      <c r="A75" s="130" t="s">
        <v>251</v>
      </c>
      <c r="B75" s="615"/>
      <c r="C75" s="616"/>
      <c r="D75" s="256"/>
      <c r="E75" s="130" t="s">
        <v>334</v>
      </c>
      <c r="F75" s="621"/>
      <c r="G75" s="622"/>
      <c r="H75" s="622"/>
      <c r="I75" s="622"/>
      <c r="J75" s="622"/>
      <c r="K75" s="622"/>
      <c r="L75" s="623"/>
      <c r="N75" s="130" t="s">
        <v>417</v>
      </c>
      <c r="O75" s="436"/>
    </row>
    <row r="76" spans="1:15" ht="5.0999999999999996" customHeight="1"/>
    <row r="77" spans="1:15" ht="14.25" customHeight="1">
      <c r="A77" s="130" t="s">
        <v>252</v>
      </c>
      <c r="B77" s="615"/>
      <c r="C77" s="616"/>
      <c r="D77" s="256"/>
      <c r="E77" s="130" t="s">
        <v>335</v>
      </c>
      <c r="F77" s="621"/>
      <c r="G77" s="622"/>
      <c r="H77" s="622"/>
      <c r="I77" s="622"/>
      <c r="J77" s="622"/>
      <c r="K77" s="622"/>
      <c r="L77" s="623"/>
      <c r="N77" s="130" t="s">
        <v>418</v>
      </c>
      <c r="O77" s="436"/>
    </row>
    <row r="78" spans="1:15" ht="5.0999999999999996" customHeight="1"/>
    <row r="79" spans="1:15" ht="14.25" customHeight="1">
      <c r="A79" s="130" t="s">
        <v>253</v>
      </c>
      <c r="B79" s="615"/>
      <c r="C79" s="616"/>
      <c r="D79" s="256"/>
      <c r="E79" s="130" t="s">
        <v>336</v>
      </c>
      <c r="F79" s="621"/>
      <c r="G79" s="622"/>
      <c r="H79" s="622"/>
      <c r="I79" s="622"/>
      <c r="J79" s="622"/>
      <c r="K79" s="622"/>
      <c r="L79" s="623"/>
      <c r="N79" s="130" t="s">
        <v>419</v>
      </c>
      <c r="O79" s="436"/>
    </row>
    <row r="80" spans="1:15" ht="5.0999999999999996" customHeight="1"/>
    <row r="81" spans="1:15" ht="14.25" customHeight="1">
      <c r="A81" s="130" t="s">
        <v>254</v>
      </c>
      <c r="B81" s="615"/>
      <c r="C81" s="616"/>
      <c r="D81" s="256"/>
      <c r="E81" s="130" t="s">
        <v>337</v>
      </c>
      <c r="F81" s="621"/>
      <c r="G81" s="622"/>
      <c r="H81" s="622"/>
      <c r="I81" s="622"/>
      <c r="J81" s="622"/>
      <c r="K81" s="622"/>
      <c r="L81" s="623"/>
      <c r="N81" s="130" t="s">
        <v>420</v>
      </c>
      <c r="O81" s="436"/>
    </row>
    <row r="82" spans="1:15" ht="15" hidden="1" customHeight="1">
      <c r="A82" s="651"/>
      <c r="B82" s="652"/>
      <c r="C82" s="626"/>
      <c r="E82" s="260">
        <v>1</v>
      </c>
      <c r="M82" s="257"/>
      <c r="O82" s="261"/>
    </row>
    <row r="83" spans="1:15" ht="5.0999999999999996" customHeight="1"/>
    <row r="84" spans="1:15" ht="14.25" customHeight="1">
      <c r="A84" s="130" t="s">
        <v>255</v>
      </c>
      <c r="B84" s="615"/>
      <c r="C84" s="616"/>
      <c r="D84" s="256"/>
      <c r="E84" s="130" t="s">
        <v>338</v>
      </c>
      <c r="F84" s="621"/>
      <c r="G84" s="622"/>
      <c r="H84" s="622"/>
      <c r="I84" s="622"/>
      <c r="J84" s="622"/>
      <c r="K84" s="622"/>
      <c r="L84" s="623"/>
      <c r="N84" s="130" t="s">
        <v>421</v>
      </c>
      <c r="O84" s="436"/>
    </row>
    <row r="85" spans="1:15" ht="5.0999999999999996" customHeight="1"/>
    <row r="86" spans="1:15" ht="14.25" customHeight="1">
      <c r="A86" s="130" t="s">
        <v>256</v>
      </c>
      <c r="B86" s="615"/>
      <c r="C86" s="616"/>
      <c r="D86" s="256"/>
      <c r="E86" s="130" t="s">
        <v>339</v>
      </c>
      <c r="F86" s="621"/>
      <c r="G86" s="622"/>
      <c r="H86" s="622"/>
      <c r="I86" s="622"/>
      <c r="J86" s="622"/>
      <c r="K86" s="622"/>
      <c r="L86" s="623"/>
      <c r="N86" s="130" t="s">
        <v>422</v>
      </c>
      <c r="O86" s="436"/>
    </row>
    <row r="87" spans="1:15" ht="5.0999999999999996" customHeight="1"/>
    <row r="88" spans="1:15" ht="14.25" customHeight="1">
      <c r="A88" s="130" t="s">
        <v>257</v>
      </c>
      <c r="B88" s="615"/>
      <c r="C88" s="616"/>
      <c r="D88" s="256"/>
      <c r="E88" s="130" t="s">
        <v>340</v>
      </c>
      <c r="F88" s="621"/>
      <c r="G88" s="622"/>
      <c r="H88" s="622"/>
      <c r="I88" s="622"/>
      <c r="J88" s="622"/>
      <c r="K88" s="622"/>
      <c r="L88" s="623"/>
      <c r="N88" s="130" t="s">
        <v>423</v>
      </c>
      <c r="O88" s="436"/>
    </row>
    <row r="89" spans="1:15" ht="5.0999999999999996" customHeight="1"/>
    <row r="90" spans="1:15" ht="14.25" customHeight="1">
      <c r="A90" s="130" t="s">
        <v>258</v>
      </c>
      <c r="B90" s="615"/>
      <c r="C90" s="616"/>
      <c r="D90" s="256"/>
      <c r="E90" s="130" t="s">
        <v>341</v>
      </c>
      <c r="F90" s="621"/>
      <c r="G90" s="622"/>
      <c r="H90" s="622"/>
      <c r="I90" s="622"/>
      <c r="J90" s="622"/>
      <c r="K90" s="622"/>
      <c r="L90" s="623"/>
      <c r="N90" s="130" t="s">
        <v>424</v>
      </c>
      <c r="O90" s="436"/>
    </row>
    <row r="91" spans="1:15" ht="5.0999999999999996" customHeight="1"/>
    <row r="92" spans="1:15" ht="14.25" customHeight="1">
      <c r="A92" s="130" t="s">
        <v>259</v>
      </c>
      <c r="B92" s="615"/>
      <c r="C92" s="616"/>
      <c r="D92" s="256"/>
      <c r="E92" s="130" t="s">
        <v>342</v>
      </c>
      <c r="F92" s="621"/>
      <c r="G92" s="622"/>
      <c r="H92" s="622"/>
      <c r="I92" s="622"/>
      <c r="J92" s="622"/>
      <c r="K92" s="622"/>
      <c r="L92" s="623"/>
      <c r="N92" s="130" t="s">
        <v>425</v>
      </c>
      <c r="O92" s="436"/>
    </row>
    <row r="93" spans="1:15" ht="5.0999999999999996" customHeight="1"/>
    <row r="94" spans="1:15" ht="14.25" customHeight="1">
      <c r="A94" s="130" t="s">
        <v>260</v>
      </c>
      <c r="B94" s="615"/>
      <c r="C94" s="616"/>
      <c r="D94" s="256"/>
      <c r="E94" s="130" t="s">
        <v>343</v>
      </c>
      <c r="F94" s="621"/>
      <c r="G94" s="622"/>
      <c r="H94" s="622"/>
      <c r="I94" s="622"/>
      <c r="J94" s="622"/>
      <c r="K94" s="622"/>
      <c r="L94" s="623"/>
      <c r="N94" s="130" t="s">
        <v>426</v>
      </c>
      <c r="O94" s="436"/>
    </row>
    <row r="95" spans="1:15" ht="5.0999999999999996" customHeight="1"/>
    <row r="96" spans="1:15" ht="14.25" customHeight="1">
      <c r="A96" s="130" t="s">
        <v>261</v>
      </c>
      <c r="B96" s="615"/>
      <c r="C96" s="616"/>
      <c r="D96" s="256"/>
      <c r="E96" s="130" t="s">
        <v>344</v>
      </c>
      <c r="F96" s="621"/>
      <c r="G96" s="622"/>
      <c r="H96" s="622"/>
      <c r="I96" s="622"/>
      <c r="J96" s="622"/>
      <c r="K96" s="622"/>
      <c r="L96" s="623"/>
      <c r="N96" s="130" t="s">
        <v>427</v>
      </c>
      <c r="O96" s="436"/>
    </row>
    <row r="97" spans="1:15" ht="5.0999999999999996" customHeight="1"/>
    <row r="98" spans="1:15" ht="14.25" customHeight="1">
      <c r="A98" s="130" t="s">
        <v>262</v>
      </c>
      <c r="B98" s="615"/>
      <c r="C98" s="616"/>
      <c r="D98" s="256"/>
      <c r="E98" s="130" t="s">
        <v>345</v>
      </c>
      <c r="F98" s="621"/>
      <c r="G98" s="622"/>
      <c r="H98" s="622"/>
      <c r="I98" s="622"/>
      <c r="J98" s="622"/>
      <c r="K98" s="622"/>
      <c r="L98" s="623"/>
      <c r="N98" s="130" t="s">
        <v>428</v>
      </c>
      <c r="O98" s="436"/>
    </row>
    <row r="99" spans="1:15" ht="5.0999999999999996" customHeight="1"/>
    <row r="100" spans="1:15" ht="14.25" customHeight="1">
      <c r="A100" s="130" t="s">
        <v>263</v>
      </c>
      <c r="B100" s="615"/>
      <c r="C100" s="616"/>
      <c r="D100" s="256"/>
      <c r="E100" s="130" t="s">
        <v>346</v>
      </c>
      <c r="F100" s="621"/>
      <c r="G100" s="622"/>
      <c r="H100" s="622"/>
      <c r="I100" s="622"/>
      <c r="J100" s="622"/>
      <c r="K100" s="622"/>
      <c r="L100" s="623"/>
      <c r="N100" s="130" t="s">
        <v>429</v>
      </c>
      <c r="O100" s="436"/>
    </row>
    <row r="101" spans="1:15" ht="5.0999999999999996" customHeight="1"/>
    <row r="102" spans="1:15" ht="14.25" customHeight="1">
      <c r="A102" s="130" t="s">
        <v>264</v>
      </c>
      <c r="B102" s="615"/>
      <c r="C102" s="616"/>
      <c r="D102" s="256"/>
      <c r="E102" s="130" t="s">
        <v>347</v>
      </c>
      <c r="F102" s="621"/>
      <c r="G102" s="622"/>
      <c r="H102" s="622"/>
      <c r="I102" s="622"/>
      <c r="J102" s="622"/>
      <c r="K102" s="622"/>
      <c r="L102" s="623"/>
      <c r="N102" s="130" t="s">
        <v>430</v>
      </c>
      <c r="O102" s="436"/>
    </row>
    <row r="103" spans="1:15" ht="5.0999999999999996" customHeight="1"/>
    <row r="104" spans="1:15" ht="14.25" customHeight="1">
      <c r="A104" s="130" t="s">
        <v>265</v>
      </c>
      <c r="B104" s="615"/>
      <c r="C104" s="616"/>
      <c r="D104" s="256"/>
      <c r="E104" s="130" t="s">
        <v>348</v>
      </c>
      <c r="F104" s="621"/>
      <c r="G104" s="622"/>
      <c r="H104" s="622"/>
      <c r="I104" s="622"/>
      <c r="J104" s="622"/>
      <c r="K104" s="622"/>
      <c r="L104" s="623"/>
      <c r="N104" s="130" t="s">
        <v>431</v>
      </c>
      <c r="O104" s="436"/>
    </row>
    <row r="105" spans="1:15" ht="5.0999999999999996" customHeight="1"/>
    <row r="106" spans="1:15" ht="14.25" customHeight="1">
      <c r="A106" s="130" t="s">
        <v>266</v>
      </c>
      <c r="B106" s="615"/>
      <c r="C106" s="616"/>
      <c r="D106" s="256"/>
      <c r="E106" s="130" t="s">
        <v>349</v>
      </c>
      <c r="F106" s="621"/>
      <c r="G106" s="622"/>
      <c r="H106" s="622"/>
      <c r="I106" s="622"/>
      <c r="J106" s="622"/>
      <c r="K106" s="622"/>
      <c r="L106" s="623"/>
      <c r="N106" s="130" t="s">
        <v>432</v>
      </c>
      <c r="O106" s="436"/>
    </row>
    <row r="107" spans="1:15" ht="5.0999999999999996" customHeight="1"/>
    <row r="108" spans="1:15" ht="14.25" customHeight="1">
      <c r="A108" s="130" t="s">
        <v>267</v>
      </c>
      <c r="B108" s="615"/>
      <c r="C108" s="616"/>
      <c r="D108" s="256"/>
      <c r="E108" s="130" t="s">
        <v>350</v>
      </c>
      <c r="F108" s="621"/>
      <c r="G108" s="622"/>
      <c r="H108" s="622"/>
      <c r="I108" s="622"/>
      <c r="J108" s="622"/>
      <c r="K108" s="622"/>
      <c r="L108" s="623"/>
      <c r="N108" s="130" t="s">
        <v>433</v>
      </c>
      <c r="O108" s="436"/>
    </row>
    <row r="109" spans="1:15" ht="5.0999999999999996" customHeight="1"/>
    <row r="110" spans="1:15" ht="14.25" customHeight="1">
      <c r="A110" s="130" t="s">
        <v>268</v>
      </c>
      <c r="B110" s="615"/>
      <c r="C110" s="616"/>
      <c r="D110" s="256"/>
      <c r="E110" s="130" t="s">
        <v>351</v>
      </c>
      <c r="F110" s="621"/>
      <c r="G110" s="622"/>
      <c r="H110" s="622"/>
      <c r="I110" s="622"/>
      <c r="J110" s="622"/>
      <c r="K110" s="622"/>
      <c r="L110" s="623"/>
      <c r="N110" s="130" t="s">
        <v>434</v>
      </c>
      <c r="O110" s="436"/>
    </row>
    <row r="111" spans="1:15" ht="5.0999999999999996" customHeight="1"/>
    <row r="112" spans="1:15" ht="14.25" customHeight="1">
      <c r="A112" s="130" t="s">
        <v>269</v>
      </c>
      <c r="B112" s="615"/>
      <c r="C112" s="616"/>
      <c r="D112" s="256"/>
      <c r="E112" s="130" t="s">
        <v>352</v>
      </c>
      <c r="F112" s="621"/>
      <c r="G112" s="622"/>
      <c r="H112" s="622"/>
      <c r="I112" s="622"/>
      <c r="J112" s="622"/>
      <c r="K112" s="622"/>
      <c r="L112" s="623"/>
      <c r="N112" s="130" t="s">
        <v>435</v>
      </c>
      <c r="O112" s="436"/>
    </row>
    <row r="113" spans="1:15" ht="5.0999999999999996" customHeight="1"/>
    <row r="114" spans="1:15" ht="14.25" customHeight="1">
      <c r="A114" s="130" t="s">
        <v>270</v>
      </c>
      <c r="B114" s="615"/>
      <c r="C114" s="616"/>
      <c r="D114" s="256"/>
      <c r="E114" s="130" t="s">
        <v>353</v>
      </c>
      <c r="F114" s="621"/>
      <c r="G114" s="622"/>
      <c r="H114" s="622"/>
      <c r="I114" s="622"/>
      <c r="J114" s="622"/>
      <c r="K114" s="622"/>
      <c r="L114" s="623"/>
      <c r="N114" s="130" t="s">
        <v>436</v>
      </c>
      <c r="O114" s="436"/>
    </row>
    <row r="115" spans="1:15" ht="5.0999999999999996" customHeight="1"/>
    <row r="116" spans="1:15" ht="14.25" customHeight="1">
      <c r="A116" s="130" t="s">
        <v>271</v>
      </c>
      <c r="B116" s="615"/>
      <c r="C116" s="616"/>
      <c r="D116" s="256"/>
      <c r="E116" s="130" t="s">
        <v>354</v>
      </c>
      <c r="F116" s="621"/>
      <c r="G116" s="622"/>
      <c r="H116" s="622"/>
      <c r="I116" s="622"/>
      <c r="J116" s="622"/>
      <c r="K116" s="622"/>
      <c r="L116" s="623"/>
      <c r="N116" s="130" t="s">
        <v>437</v>
      </c>
      <c r="O116" s="436"/>
    </row>
    <row r="117" spans="1:15" ht="5.0999999999999996" customHeight="1"/>
    <row r="118" spans="1:15" ht="14.25" customHeight="1">
      <c r="A118" s="130" t="s">
        <v>272</v>
      </c>
      <c r="B118" s="615"/>
      <c r="C118" s="616"/>
      <c r="D118" s="256"/>
      <c r="E118" s="130" t="s">
        <v>355</v>
      </c>
      <c r="F118" s="621"/>
      <c r="G118" s="622"/>
      <c r="H118" s="622"/>
      <c r="I118" s="622"/>
      <c r="J118" s="622"/>
      <c r="K118" s="622"/>
      <c r="L118" s="623"/>
      <c r="N118" s="130" t="s">
        <v>438</v>
      </c>
      <c r="O118" s="436"/>
    </row>
    <row r="119" spans="1:15" ht="5.0999999999999996" customHeight="1"/>
    <row r="120" spans="1:15" ht="14.25" customHeight="1">
      <c r="A120" s="130" t="s">
        <v>273</v>
      </c>
      <c r="B120" s="615"/>
      <c r="C120" s="616"/>
      <c r="D120" s="256"/>
      <c r="E120" s="130" t="s">
        <v>356</v>
      </c>
      <c r="F120" s="621"/>
      <c r="G120" s="622"/>
      <c r="H120" s="622"/>
      <c r="I120" s="622"/>
      <c r="J120" s="622"/>
      <c r="K120" s="622"/>
      <c r="L120" s="623"/>
      <c r="N120" s="130" t="s">
        <v>439</v>
      </c>
      <c r="O120" s="436"/>
    </row>
    <row r="121" spans="1:15" ht="5.0999999999999996" customHeight="1"/>
    <row r="122" spans="1:15" ht="14.25" customHeight="1">
      <c r="A122" s="130" t="s">
        <v>274</v>
      </c>
      <c r="B122" s="615"/>
      <c r="C122" s="616"/>
      <c r="D122" s="256"/>
      <c r="E122" s="130" t="s">
        <v>357</v>
      </c>
      <c r="F122" s="621"/>
      <c r="G122" s="622"/>
      <c r="H122" s="622"/>
      <c r="I122" s="622"/>
      <c r="J122" s="622"/>
      <c r="K122" s="622"/>
      <c r="L122" s="623"/>
      <c r="N122" s="130" t="s">
        <v>440</v>
      </c>
      <c r="O122" s="436"/>
    </row>
    <row r="123" spans="1:15" ht="5.0999999999999996" customHeight="1"/>
    <row r="124" spans="1:15" ht="14.25" customHeight="1">
      <c r="A124" s="130" t="s">
        <v>275</v>
      </c>
      <c r="B124" s="615"/>
      <c r="C124" s="616"/>
      <c r="D124" s="256"/>
      <c r="E124" s="130" t="s">
        <v>358</v>
      </c>
      <c r="F124" s="621"/>
      <c r="G124" s="622"/>
      <c r="H124" s="622"/>
      <c r="I124" s="622"/>
      <c r="J124" s="622"/>
      <c r="K124" s="622"/>
      <c r="L124" s="623"/>
      <c r="N124" s="130" t="s">
        <v>441</v>
      </c>
      <c r="O124" s="436"/>
    </row>
    <row r="125" spans="1:15" ht="5.0999999999999996" customHeight="1"/>
    <row r="126" spans="1:15" ht="14.25" customHeight="1">
      <c r="A126" s="130" t="s">
        <v>276</v>
      </c>
      <c r="B126" s="615"/>
      <c r="C126" s="616"/>
      <c r="D126" s="256"/>
      <c r="E126" s="130" t="s">
        <v>359</v>
      </c>
      <c r="F126" s="621"/>
      <c r="G126" s="622"/>
      <c r="H126" s="622"/>
      <c r="I126" s="622"/>
      <c r="J126" s="622"/>
      <c r="K126" s="622"/>
      <c r="L126" s="623"/>
      <c r="N126" s="130" t="s">
        <v>442</v>
      </c>
      <c r="O126" s="436"/>
    </row>
    <row r="127" spans="1:15" ht="5.0999999999999996" customHeight="1"/>
    <row r="128" spans="1:15" ht="14.25" customHeight="1">
      <c r="A128" s="130" t="s">
        <v>277</v>
      </c>
      <c r="B128" s="615"/>
      <c r="C128" s="616"/>
      <c r="D128" s="256"/>
      <c r="E128" s="130" t="s">
        <v>360</v>
      </c>
      <c r="F128" s="621"/>
      <c r="G128" s="622"/>
      <c r="H128" s="622"/>
      <c r="I128" s="622"/>
      <c r="J128" s="622"/>
      <c r="K128" s="622"/>
      <c r="L128" s="623"/>
      <c r="N128" s="130" t="s">
        <v>443</v>
      </c>
      <c r="O128" s="436"/>
    </row>
    <row r="129" spans="1:15" ht="5.0999999999999996" customHeight="1"/>
    <row r="130" spans="1:15" ht="14.25" customHeight="1">
      <c r="A130" s="130" t="s">
        <v>278</v>
      </c>
      <c r="B130" s="615"/>
      <c r="C130" s="616"/>
      <c r="D130" s="256"/>
      <c r="E130" s="130" t="s">
        <v>361</v>
      </c>
      <c r="F130" s="621"/>
      <c r="G130" s="622"/>
      <c r="H130" s="622"/>
      <c r="I130" s="622"/>
      <c r="J130" s="622"/>
      <c r="K130" s="622"/>
      <c r="L130" s="623"/>
      <c r="N130" s="130" t="s">
        <v>444</v>
      </c>
      <c r="O130" s="436"/>
    </row>
    <row r="131" spans="1:15" ht="5.0999999999999996" customHeight="1"/>
    <row r="132" spans="1:15" ht="14.25" customHeight="1">
      <c r="A132" s="130" t="s">
        <v>279</v>
      </c>
      <c r="B132" s="615"/>
      <c r="C132" s="616"/>
      <c r="D132" s="256"/>
      <c r="E132" s="130" t="s">
        <v>362</v>
      </c>
      <c r="F132" s="621"/>
      <c r="G132" s="622"/>
      <c r="H132" s="622"/>
      <c r="I132" s="622"/>
      <c r="J132" s="622"/>
      <c r="K132" s="622"/>
      <c r="L132" s="623"/>
      <c r="N132" s="130" t="s">
        <v>445</v>
      </c>
      <c r="O132" s="436"/>
    </row>
    <row r="133" spans="1:15" ht="5.0999999999999996" customHeight="1"/>
    <row r="134" spans="1:15" ht="14.25" customHeight="1">
      <c r="A134" s="130" t="s">
        <v>280</v>
      </c>
      <c r="B134" s="615"/>
      <c r="C134" s="616"/>
      <c r="D134" s="256"/>
      <c r="E134" s="130" t="s">
        <v>363</v>
      </c>
      <c r="F134" s="621"/>
      <c r="G134" s="622"/>
      <c r="H134" s="622"/>
      <c r="I134" s="622"/>
      <c r="J134" s="622"/>
      <c r="K134" s="622"/>
      <c r="L134" s="623"/>
      <c r="N134" s="130" t="s">
        <v>446</v>
      </c>
      <c r="O134" s="436"/>
    </row>
    <row r="135" spans="1:15" ht="5.0999999999999996" customHeight="1"/>
    <row r="136" spans="1:15" ht="14.25" customHeight="1">
      <c r="A136" s="130" t="s">
        <v>281</v>
      </c>
      <c r="B136" s="615"/>
      <c r="C136" s="616"/>
      <c r="D136" s="256"/>
      <c r="E136" s="130" t="s">
        <v>364</v>
      </c>
      <c r="F136" s="621"/>
      <c r="G136" s="622"/>
      <c r="H136" s="622"/>
      <c r="I136" s="622"/>
      <c r="J136" s="622"/>
      <c r="K136" s="622"/>
      <c r="L136" s="623"/>
      <c r="N136" s="130" t="s">
        <v>447</v>
      </c>
      <c r="O136" s="436"/>
    </row>
    <row r="137" spans="1:15" ht="5.0999999999999996" customHeight="1"/>
    <row r="138" spans="1:15" ht="14.25" customHeight="1">
      <c r="A138" s="130" t="s">
        <v>282</v>
      </c>
      <c r="B138" s="615"/>
      <c r="C138" s="616"/>
      <c r="D138" s="256"/>
      <c r="E138" s="130" t="s">
        <v>365</v>
      </c>
      <c r="F138" s="621"/>
      <c r="G138" s="622"/>
      <c r="H138" s="622"/>
      <c r="I138" s="622"/>
      <c r="J138" s="622"/>
      <c r="K138" s="622"/>
      <c r="L138" s="623"/>
      <c r="N138" s="130" t="s">
        <v>448</v>
      </c>
      <c r="O138" s="436"/>
    </row>
    <row r="139" spans="1:15" ht="5.0999999999999996" customHeight="1"/>
    <row r="140" spans="1:15" ht="14.25" customHeight="1">
      <c r="A140" s="130" t="s">
        <v>283</v>
      </c>
      <c r="B140" s="615"/>
      <c r="C140" s="616"/>
      <c r="D140" s="256"/>
      <c r="E140" s="130" t="s">
        <v>366</v>
      </c>
      <c r="F140" s="621"/>
      <c r="G140" s="622"/>
      <c r="H140" s="622"/>
      <c r="I140" s="622"/>
      <c r="J140" s="622"/>
      <c r="K140" s="622"/>
      <c r="L140" s="623"/>
      <c r="N140" s="130" t="s">
        <v>449</v>
      </c>
      <c r="O140" s="436"/>
    </row>
    <row r="141" spans="1:15" ht="5.0999999999999996" customHeight="1"/>
    <row r="142" spans="1:15" ht="14.25" customHeight="1">
      <c r="A142" s="130" t="s">
        <v>284</v>
      </c>
      <c r="B142" s="615"/>
      <c r="C142" s="616"/>
      <c r="D142" s="256"/>
      <c r="E142" s="130" t="s">
        <v>367</v>
      </c>
      <c r="F142" s="621"/>
      <c r="G142" s="622"/>
      <c r="H142" s="622"/>
      <c r="I142" s="622"/>
      <c r="J142" s="622"/>
      <c r="K142" s="622"/>
      <c r="L142" s="623"/>
      <c r="N142" s="130" t="s">
        <v>450</v>
      </c>
      <c r="O142" s="436"/>
    </row>
    <row r="143" spans="1:15" ht="5.0999999999999996" customHeight="1"/>
    <row r="144" spans="1:15" ht="14.25" customHeight="1">
      <c r="A144" s="130" t="s">
        <v>285</v>
      </c>
      <c r="B144" s="615"/>
      <c r="C144" s="616"/>
      <c r="D144" s="256"/>
      <c r="E144" s="130" t="s">
        <v>368</v>
      </c>
      <c r="F144" s="621"/>
      <c r="G144" s="622"/>
      <c r="H144" s="622"/>
      <c r="I144" s="622"/>
      <c r="J144" s="622"/>
      <c r="K144" s="622"/>
      <c r="L144" s="623"/>
      <c r="N144" s="130" t="s">
        <v>451</v>
      </c>
      <c r="O144" s="436"/>
    </row>
    <row r="145" spans="1:15" ht="5.0999999999999996" customHeight="1"/>
    <row r="146" spans="1:15" ht="14.25" customHeight="1">
      <c r="A146" s="130" t="s">
        <v>286</v>
      </c>
      <c r="B146" s="615"/>
      <c r="C146" s="616"/>
      <c r="D146" s="256"/>
      <c r="E146" s="130" t="s">
        <v>369</v>
      </c>
      <c r="F146" s="621"/>
      <c r="G146" s="622"/>
      <c r="H146" s="622"/>
      <c r="I146" s="622"/>
      <c r="J146" s="622"/>
      <c r="K146" s="622"/>
      <c r="L146" s="623"/>
      <c r="N146" s="130" t="s">
        <v>452</v>
      </c>
      <c r="O146" s="436"/>
    </row>
    <row r="147" spans="1:15" ht="5.0999999999999996" customHeight="1"/>
    <row r="148" spans="1:15" ht="14.25" customHeight="1">
      <c r="A148" s="130" t="s">
        <v>287</v>
      </c>
      <c r="B148" s="615"/>
      <c r="C148" s="616"/>
      <c r="D148" s="256"/>
      <c r="E148" s="130" t="s">
        <v>370</v>
      </c>
      <c r="F148" s="621"/>
      <c r="G148" s="622"/>
      <c r="H148" s="622"/>
      <c r="I148" s="622"/>
      <c r="J148" s="622"/>
      <c r="K148" s="622"/>
      <c r="L148" s="623"/>
      <c r="N148" s="130" t="s">
        <v>453</v>
      </c>
      <c r="O148" s="436"/>
    </row>
    <row r="149" spans="1:15" ht="5.0999999999999996" customHeight="1"/>
    <row r="150" spans="1:15" ht="14.25" customHeight="1">
      <c r="A150" s="130" t="s">
        <v>288</v>
      </c>
      <c r="B150" s="615"/>
      <c r="C150" s="616"/>
      <c r="D150" s="256"/>
      <c r="E150" s="130" t="s">
        <v>371</v>
      </c>
      <c r="F150" s="621"/>
      <c r="G150" s="622"/>
      <c r="H150" s="622"/>
      <c r="I150" s="622"/>
      <c r="J150" s="622"/>
      <c r="K150" s="622"/>
      <c r="L150" s="623"/>
      <c r="N150" s="130" t="s">
        <v>454</v>
      </c>
      <c r="O150" s="436"/>
    </row>
    <row r="151" spans="1:15" ht="5.0999999999999996" customHeight="1"/>
    <row r="152" spans="1:15" ht="14.25" customHeight="1">
      <c r="A152" s="130" t="s">
        <v>289</v>
      </c>
      <c r="B152" s="615"/>
      <c r="C152" s="616"/>
      <c r="D152" s="256"/>
      <c r="E152" s="130" t="s">
        <v>372</v>
      </c>
      <c r="F152" s="621"/>
      <c r="G152" s="622"/>
      <c r="H152" s="622"/>
      <c r="I152" s="622"/>
      <c r="J152" s="622"/>
      <c r="K152" s="622"/>
      <c r="L152" s="623"/>
      <c r="N152" s="130" t="s">
        <v>455</v>
      </c>
      <c r="O152" s="436"/>
    </row>
    <row r="153" spans="1:15" ht="5.0999999999999996" customHeight="1"/>
    <row r="154" spans="1:15" ht="14.25" customHeight="1">
      <c r="A154" s="130" t="s">
        <v>290</v>
      </c>
      <c r="B154" s="615"/>
      <c r="C154" s="616"/>
      <c r="D154" s="256"/>
      <c r="E154" s="130" t="s">
        <v>373</v>
      </c>
      <c r="F154" s="621"/>
      <c r="G154" s="622"/>
      <c r="H154" s="622"/>
      <c r="I154" s="622"/>
      <c r="J154" s="622"/>
      <c r="K154" s="622"/>
      <c r="L154" s="623"/>
      <c r="N154" s="130" t="s">
        <v>456</v>
      </c>
      <c r="O154" s="436"/>
    </row>
    <row r="155" spans="1:15" ht="5.0999999999999996" customHeight="1"/>
    <row r="156" spans="1:15" ht="14.25" customHeight="1">
      <c r="A156" s="130" t="s">
        <v>291</v>
      </c>
      <c r="B156" s="615"/>
      <c r="C156" s="616"/>
      <c r="D156" s="256"/>
      <c r="E156" s="130" t="s">
        <v>374</v>
      </c>
      <c r="F156" s="621"/>
      <c r="G156" s="622"/>
      <c r="H156" s="622"/>
      <c r="I156" s="622"/>
      <c r="J156" s="622"/>
      <c r="K156" s="622"/>
      <c r="L156" s="623"/>
      <c r="N156" s="130" t="s">
        <v>457</v>
      </c>
      <c r="O156" s="436"/>
    </row>
    <row r="157" spans="1:15" ht="5.0999999999999996" customHeight="1"/>
    <row r="158" spans="1:15" ht="14.25" customHeight="1">
      <c r="A158" s="130" t="s">
        <v>292</v>
      </c>
      <c r="B158" s="615"/>
      <c r="C158" s="616"/>
      <c r="D158" s="256"/>
      <c r="E158" s="130" t="s">
        <v>375</v>
      </c>
      <c r="F158" s="621"/>
      <c r="G158" s="622"/>
      <c r="H158" s="622"/>
      <c r="I158" s="622"/>
      <c r="J158" s="622"/>
      <c r="K158" s="622"/>
      <c r="L158" s="623"/>
      <c r="N158" s="130" t="s">
        <v>458</v>
      </c>
      <c r="O158" s="436"/>
    </row>
    <row r="159" spans="1:15" ht="5.0999999999999996" customHeight="1"/>
    <row r="160" spans="1:15" ht="14.25" customHeight="1">
      <c r="A160" s="130" t="s">
        <v>293</v>
      </c>
      <c r="B160" s="615"/>
      <c r="C160" s="616"/>
      <c r="D160" s="256"/>
      <c r="E160" s="130" t="s">
        <v>376</v>
      </c>
      <c r="F160" s="621"/>
      <c r="G160" s="622"/>
      <c r="H160" s="622"/>
      <c r="I160" s="622"/>
      <c r="J160" s="622"/>
      <c r="K160" s="622"/>
      <c r="L160" s="623"/>
      <c r="N160" s="130" t="s">
        <v>459</v>
      </c>
      <c r="O160" s="436"/>
    </row>
    <row r="161" spans="1:15" ht="5.0999999999999996" customHeight="1"/>
    <row r="162" spans="1:15" ht="14.25" customHeight="1">
      <c r="A162" s="130" t="s">
        <v>294</v>
      </c>
      <c r="B162" s="615"/>
      <c r="C162" s="616"/>
      <c r="D162" s="256"/>
      <c r="E162" s="130" t="s">
        <v>377</v>
      </c>
      <c r="F162" s="621"/>
      <c r="G162" s="622"/>
      <c r="H162" s="622"/>
      <c r="I162" s="622"/>
      <c r="J162" s="622"/>
      <c r="K162" s="622"/>
      <c r="L162" s="623"/>
      <c r="N162" s="130" t="s">
        <v>460</v>
      </c>
      <c r="O162" s="436"/>
    </row>
    <row r="163" spans="1:15" ht="5.0999999999999996" customHeight="1"/>
    <row r="164" spans="1:15" ht="14.25" customHeight="1">
      <c r="A164" s="130" t="s">
        <v>295</v>
      </c>
      <c r="B164" s="615"/>
      <c r="C164" s="616"/>
      <c r="D164" s="256"/>
      <c r="E164" s="130" t="s">
        <v>378</v>
      </c>
      <c r="F164" s="621"/>
      <c r="G164" s="622"/>
      <c r="H164" s="622"/>
      <c r="I164" s="622"/>
      <c r="J164" s="622"/>
      <c r="K164" s="622"/>
      <c r="L164" s="623"/>
      <c r="N164" s="130" t="s">
        <v>461</v>
      </c>
      <c r="O164" s="436"/>
    </row>
    <row r="165" spans="1:15" ht="5.0999999999999996" customHeight="1"/>
    <row r="166" spans="1:15" ht="14.25" customHeight="1">
      <c r="A166" s="130" t="s">
        <v>296</v>
      </c>
      <c r="B166" s="615"/>
      <c r="C166" s="616"/>
      <c r="D166" s="256"/>
      <c r="E166" s="130" t="s">
        <v>379</v>
      </c>
      <c r="F166" s="621"/>
      <c r="G166" s="622"/>
      <c r="H166" s="622"/>
      <c r="I166" s="622"/>
      <c r="J166" s="622"/>
      <c r="K166" s="622"/>
      <c r="L166" s="623"/>
      <c r="N166" s="130" t="s">
        <v>462</v>
      </c>
      <c r="O166" s="436"/>
    </row>
    <row r="167" spans="1:15" ht="5.0999999999999996" customHeight="1"/>
    <row r="168" spans="1:15" ht="14.25" customHeight="1">
      <c r="A168" s="130" t="s">
        <v>297</v>
      </c>
      <c r="B168" s="615"/>
      <c r="C168" s="616"/>
      <c r="D168" s="256"/>
      <c r="E168" s="130" t="s">
        <v>380</v>
      </c>
      <c r="F168" s="621"/>
      <c r="G168" s="622"/>
      <c r="H168" s="622"/>
      <c r="I168" s="622"/>
      <c r="J168" s="622"/>
      <c r="K168" s="622"/>
      <c r="L168" s="623"/>
      <c r="N168" s="130" t="s">
        <v>463</v>
      </c>
      <c r="O168" s="436"/>
    </row>
    <row r="169" spans="1:15" ht="5.0999999999999996" customHeight="1"/>
    <row r="170" spans="1:15" ht="14.25" customHeight="1">
      <c r="A170" s="130" t="s">
        <v>298</v>
      </c>
      <c r="B170" s="615"/>
      <c r="C170" s="616"/>
      <c r="D170" s="256"/>
      <c r="E170" s="130" t="s">
        <v>381</v>
      </c>
      <c r="F170" s="621"/>
      <c r="G170" s="622"/>
      <c r="H170" s="622"/>
      <c r="I170" s="622"/>
      <c r="J170" s="622"/>
      <c r="K170" s="622"/>
      <c r="L170" s="623"/>
      <c r="N170" s="130" t="s">
        <v>464</v>
      </c>
      <c r="O170" s="436"/>
    </row>
    <row r="171" spans="1:15" ht="5.0999999999999996" customHeight="1"/>
    <row r="172" spans="1:15" ht="14.25" customHeight="1">
      <c r="A172" s="130" t="s">
        <v>299</v>
      </c>
      <c r="B172" s="615"/>
      <c r="C172" s="616"/>
      <c r="D172" s="256"/>
      <c r="E172" s="130" t="s">
        <v>382</v>
      </c>
      <c r="F172" s="621"/>
      <c r="G172" s="622"/>
      <c r="H172" s="622"/>
      <c r="I172" s="622"/>
      <c r="J172" s="622"/>
      <c r="K172" s="622"/>
      <c r="L172" s="623"/>
      <c r="N172" s="130" t="s">
        <v>465</v>
      </c>
      <c r="O172" s="436"/>
    </row>
    <row r="173" spans="1:15" ht="5.0999999999999996" customHeight="1"/>
    <row r="174" spans="1:15" ht="14.25" customHeight="1">
      <c r="A174" s="130" t="s">
        <v>300</v>
      </c>
      <c r="B174" s="615"/>
      <c r="C174" s="616"/>
      <c r="D174" s="256"/>
      <c r="E174" s="130" t="s">
        <v>383</v>
      </c>
      <c r="F174" s="621"/>
      <c r="G174" s="622"/>
      <c r="H174" s="622"/>
      <c r="I174" s="622"/>
      <c r="J174" s="622"/>
      <c r="K174" s="622"/>
      <c r="L174" s="623"/>
      <c r="N174" s="130" t="s">
        <v>466</v>
      </c>
      <c r="O174" s="436"/>
    </row>
    <row r="175" spans="1:15" ht="5.0999999999999996" customHeight="1"/>
    <row r="176" spans="1:15" ht="14.25" customHeight="1">
      <c r="A176" s="130" t="s">
        <v>301</v>
      </c>
      <c r="B176" s="615"/>
      <c r="C176" s="616"/>
      <c r="D176" s="256"/>
      <c r="E176" s="130" t="s">
        <v>384</v>
      </c>
      <c r="F176" s="621"/>
      <c r="G176" s="622"/>
      <c r="H176" s="622"/>
      <c r="I176" s="622"/>
      <c r="J176" s="622"/>
      <c r="K176" s="622"/>
      <c r="L176" s="623"/>
      <c r="N176" s="130" t="s">
        <v>467</v>
      </c>
      <c r="O176" s="436"/>
    </row>
    <row r="177" spans="1:16" ht="5.0999999999999996" customHeight="1"/>
    <row r="178" spans="1:16" ht="14.25" customHeight="1">
      <c r="A178" s="130" t="s">
        <v>302</v>
      </c>
      <c r="B178" s="619"/>
      <c r="C178" s="620"/>
      <c r="D178" s="256"/>
      <c r="E178" s="130" t="s">
        <v>385</v>
      </c>
      <c r="F178" s="621"/>
      <c r="G178" s="622"/>
      <c r="H178" s="622"/>
      <c r="I178" s="622"/>
      <c r="J178" s="622"/>
      <c r="K178" s="622"/>
      <c r="L178" s="623"/>
      <c r="N178" s="130" t="s">
        <v>468</v>
      </c>
      <c r="O178" s="436"/>
    </row>
    <row r="179" spans="1:16" ht="5.0999999999999996" customHeight="1"/>
    <row r="180" spans="1:16" ht="14.25" customHeight="1">
      <c r="A180" s="130" t="s">
        <v>303</v>
      </c>
      <c r="B180" s="619"/>
      <c r="C180" s="620"/>
      <c r="D180" s="256"/>
      <c r="E180" s="130" t="s">
        <v>386</v>
      </c>
      <c r="F180" s="621"/>
      <c r="G180" s="622"/>
      <c r="H180" s="622"/>
      <c r="I180" s="622"/>
      <c r="J180" s="622"/>
      <c r="K180" s="622"/>
      <c r="L180" s="623"/>
      <c r="N180" s="130" t="s">
        <v>469</v>
      </c>
      <c r="O180" s="436"/>
    </row>
    <row r="181" spans="1:16" ht="5.0999999999999996" customHeight="1"/>
    <row r="182" spans="1:16" ht="14.25" customHeight="1">
      <c r="A182" s="130" t="s">
        <v>304</v>
      </c>
      <c r="B182" s="619"/>
      <c r="C182" s="620"/>
      <c r="D182" s="256"/>
      <c r="E182" s="130" t="s">
        <v>387</v>
      </c>
      <c r="F182" s="621"/>
      <c r="G182" s="622"/>
      <c r="H182" s="622"/>
      <c r="I182" s="622"/>
      <c r="J182" s="622"/>
      <c r="K182" s="622"/>
      <c r="L182" s="623"/>
      <c r="N182" s="130" t="s">
        <v>470</v>
      </c>
      <c r="O182" s="436"/>
    </row>
    <row r="183" spans="1:16" ht="5.0999999999999996" customHeight="1"/>
    <row r="184" spans="1:16" ht="14.25" customHeight="1">
      <c r="A184" s="130" t="s">
        <v>305</v>
      </c>
      <c r="B184" s="619"/>
      <c r="C184" s="620"/>
      <c r="D184" s="256"/>
      <c r="E184" s="130" t="s">
        <v>388</v>
      </c>
      <c r="F184" s="621"/>
      <c r="G184" s="622"/>
      <c r="H184" s="622"/>
      <c r="I184" s="622"/>
      <c r="J184" s="622"/>
      <c r="K184" s="622"/>
      <c r="L184" s="623"/>
      <c r="N184" s="130" t="s">
        <v>471</v>
      </c>
      <c r="O184" s="436"/>
    </row>
    <row r="185" spans="1:16" s="412" customFormat="1" ht="3" customHeight="1">
      <c r="A185" s="410"/>
      <c r="B185" s="410"/>
      <c r="C185" s="411"/>
      <c r="E185" s="413"/>
      <c r="F185" s="414"/>
      <c r="G185" s="410"/>
      <c r="H185" s="413"/>
      <c r="I185" s="414"/>
      <c r="K185" s="410"/>
      <c r="L185" s="414"/>
      <c r="N185" s="410"/>
      <c r="P185" s="410"/>
    </row>
    <row r="186" spans="1:16" s="412" customFormat="1" ht="3" customHeight="1">
      <c r="A186" s="410"/>
      <c r="B186" s="410"/>
      <c r="C186" s="411"/>
      <c r="E186" s="410"/>
      <c r="F186" s="415"/>
      <c r="G186" s="410"/>
      <c r="H186" s="410"/>
      <c r="I186" s="415"/>
      <c r="K186" s="410"/>
      <c r="L186" s="415"/>
      <c r="N186" s="410"/>
      <c r="P186" s="410"/>
    </row>
    <row r="187" spans="1:16" ht="84" customHeight="1">
      <c r="E187" s="617" t="s">
        <v>472</v>
      </c>
      <c r="F187" s="618"/>
      <c r="I187" s="257"/>
      <c r="K187" s="257"/>
    </row>
    <row r="188" spans="1:16" ht="3" customHeight="1">
      <c r="A188" s="258"/>
      <c r="B188" s="258"/>
      <c r="C188" s="262"/>
      <c r="E188" s="407"/>
      <c r="F188" s="408"/>
      <c r="G188" s="258"/>
      <c r="I188" s="257"/>
      <c r="K188" s="257"/>
      <c r="N188" s="258"/>
    </row>
    <row r="189" spans="1:16" ht="15" customHeight="1">
      <c r="A189" s="624" t="s">
        <v>158</v>
      </c>
      <c r="B189" s="625"/>
      <c r="C189" s="626"/>
      <c r="E189" s="423">
        <v>89</v>
      </c>
      <c r="F189" s="424"/>
      <c r="I189" s="257"/>
      <c r="K189" s="257"/>
    </row>
    <row r="190" spans="1:16" ht="3" customHeight="1">
      <c r="A190" s="258"/>
      <c r="B190" s="258"/>
      <c r="C190" s="262"/>
      <c r="D190" s="258"/>
      <c r="E190" s="425"/>
      <c r="F190" s="426"/>
      <c r="G190" s="258"/>
      <c r="I190" s="257"/>
      <c r="K190" s="257"/>
      <c r="N190" s="258"/>
    </row>
    <row r="191" spans="1:16" ht="15" customHeight="1">
      <c r="A191" s="624" t="s">
        <v>159</v>
      </c>
      <c r="B191" s="625"/>
      <c r="C191" s="626"/>
      <c r="E191" s="423">
        <v>90</v>
      </c>
      <c r="F191" s="424"/>
      <c r="I191" s="257"/>
      <c r="K191" s="257"/>
    </row>
    <row r="192" spans="1:16" ht="3" customHeight="1">
      <c r="A192" s="258"/>
      <c r="B192" s="258"/>
      <c r="C192" s="262"/>
      <c r="D192" s="258"/>
      <c r="E192" s="425"/>
      <c r="F192" s="426"/>
      <c r="G192" s="258"/>
      <c r="I192" s="257"/>
      <c r="K192" s="259"/>
      <c r="N192" s="258"/>
      <c r="O192" s="258"/>
    </row>
    <row r="193" spans="1:28" ht="15" customHeight="1">
      <c r="A193" s="663" t="s">
        <v>204</v>
      </c>
      <c r="B193" s="664"/>
      <c r="C193" s="665"/>
      <c r="E193" s="657">
        <v>91</v>
      </c>
      <c r="F193" s="660">
        <f>+O184+O182+O180+O178+O176+O174+O172+O170+O168+O166+O164+O162+O160+O158+O156+O154+O152+O150+O148+O146+O144+O142+O140+O138+O136+O134+O132+O130+O128+O126+O124+O122+O120+O118+O116+O114+O112+O110+O108+O106+O104+O102+O100+O98+O96+O94+O92+O90+O88+O86+O84+O81+O79+O77+O75+O73+O71+O69+O67+O65+O63+O61+O59+O57+O55+O53+O51+O49+O47+O45+O43+O41+O39+O37+O35+O33+O31+O29+O27+O25+O23+O21+O19+O17+O15+O13+O11</f>
        <v>0</v>
      </c>
      <c r="I193" s="257"/>
      <c r="J193" s="264"/>
      <c r="K193" s="257"/>
      <c r="L193" s="264"/>
    </row>
    <row r="194" spans="1:28" ht="3" customHeight="1">
      <c r="A194" s="666"/>
      <c r="B194" s="667"/>
      <c r="C194" s="668"/>
      <c r="D194" s="258"/>
      <c r="E194" s="658"/>
      <c r="F194" s="661"/>
      <c r="G194" s="258"/>
      <c r="I194" s="257"/>
      <c r="K194" s="259"/>
      <c r="N194" s="258"/>
    </row>
    <row r="195" spans="1:28" ht="15" customHeight="1">
      <c r="A195" s="669"/>
      <c r="B195" s="670"/>
      <c r="C195" s="671"/>
      <c r="E195" s="659"/>
      <c r="F195" s="662"/>
      <c r="I195" s="257"/>
      <c r="K195" s="257"/>
    </row>
    <row r="196" spans="1:28" ht="3" customHeight="1">
      <c r="A196" s="258"/>
      <c r="B196" s="258"/>
      <c r="C196" s="262"/>
      <c r="D196" s="258"/>
      <c r="E196" s="425"/>
      <c r="F196" s="426"/>
      <c r="G196" s="258"/>
      <c r="I196" s="257"/>
      <c r="K196" s="257"/>
      <c r="N196" s="258"/>
    </row>
    <row r="197" spans="1:28" ht="15" customHeight="1">
      <c r="A197" s="624" t="s">
        <v>160</v>
      </c>
      <c r="B197" s="625"/>
      <c r="C197" s="626"/>
      <c r="E197" s="423">
        <v>92</v>
      </c>
      <c r="F197" s="427"/>
      <c r="I197" s="257"/>
      <c r="K197" s="257"/>
    </row>
    <row r="198" spans="1:28" ht="3" customHeight="1">
      <c r="A198" s="258"/>
      <c r="B198" s="258"/>
      <c r="C198" s="262"/>
      <c r="D198" s="258"/>
      <c r="E198" s="425"/>
      <c r="F198" s="426"/>
      <c r="G198" s="258"/>
      <c r="I198" s="257"/>
      <c r="K198" s="257"/>
      <c r="N198" s="258"/>
      <c r="O198" s="258"/>
    </row>
    <row r="199" spans="1:28" ht="15" customHeight="1">
      <c r="A199" s="624" t="s">
        <v>188</v>
      </c>
      <c r="B199" s="625"/>
      <c r="C199" s="626"/>
      <c r="E199" s="423">
        <v>93</v>
      </c>
      <c r="F199" s="428">
        <f>+F189*F191*F197</f>
        <v>0</v>
      </c>
      <c r="I199" s="257"/>
      <c r="K199" s="257"/>
    </row>
    <row r="200" spans="1:28" ht="3" customHeight="1">
      <c r="A200" s="258"/>
      <c r="B200" s="258"/>
      <c r="C200" s="262"/>
      <c r="D200" s="258"/>
      <c r="E200" s="425"/>
      <c r="F200" s="426"/>
      <c r="G200" s="258"/>
      <c r="I200" s="257"/>
      <c r="K200" s="257"/>
      <c r="N200" s="258"/>
      <c r="O200" s="258"/>
    </row>
    <row r="201" spans="1:28" ht="82.5" customHeight="1">
      <c r="A201" s="627" t="s">
        <v>478</v>
      </c>
      <c r="B201" s="628"/>
      <c r="C201" s="629"/>
      <c r="E201" s="423">
        <v>94</v>
      </c>
      <c r="F201" s="428">
        <f>+MIN((F193*F197),(F189*F191*F197))</f>
        <v>0</v>
      </c>
      <c r="I201" s="257"/>
      <c r="K201" s="257"/>
    </row>
    <row r="202" spans="1:28" ht="3" customHeight="1">
      <c r="A202" s="258"/>
      <c r="B202" s="258"/>
      <c r="C202" s="262"/>
      <c r="D202" s="258"/>
      <c r="E202" s="425"/>
      <c r="F202" s="426"/>
      <c r="G202" s="258"/>
      <c r="I202" s="257"/>
      <c r="K202" s="257"/>
      <c r="N202" s="258"/>
      <c r="O202" s="258"/>
    </row>
    <row r="203" spans="1:28" ht="51" customHeight="1">
      <c r="A203" s="627" t="s">
        <v>477</v>
      </c>
      <c r="B203" s="628"/>
      <c r="C203" s="629"/>
      <c r="E203" s="116">
        <v>95</v>
      </c>
      <c r="F203" s="266"/>
      <c r="H203" s="257"/>
      <c r="I203" s="257"/>
      <c r="K203" s="257"/>
      <c r="M203" s="422"/>
      <c r="N203" s="422"/>
      <c r="O203" s="422"/>
    </row>
    <row r="204" spans="1:28" ht="3" customHeight="1">
      <c r="A204" s="258"/>
      <c r="B204" s="258"/>
      <c r="C204" s="262"/>
      <c r="D204" s="258"/>
      <c r="E204" s="416"/>
      <c r="F204" s="417"/>
      <c r="G204" s="259"/>
      <c r="H204" s="259"/>
      <c r="I204" s="263"/>
      <c r="J204" s="257"/>
      <c r="K204" s="257"/>
      <c r="N204" s="258"/>
      <c r="O204" s="258"/>
    </row>
    <row r="205" spans="1:28" ht="33.75" hidden="1" customHeight="1">
      <c r="A205" s="624" t="s">
        <v>161</v>
      </c>
      <c r="B205" s="625"/>
      <c r="C205" s="626"/>
      <c r="E205" s="418">
        <v>84</v>
      </c>
      <c r="F205" s="419" t="s">
        <v>170</v>
      </c>
      <c r="G205" s="257"/>
      <c r="H205" s="420">
        <v>92</v>
      </c>
      <c r="I205" s="421" t="s">
        <v>162</v>
      </c>
      <c r="J205" s="257"/>
      <c r="K205" s="257"/>
    </row>
    <row r="206" spans="1:28" ht="3" customHeight="1">
      <c r="A206" s="258"/>
      <c r="B206" s="258"/>
      <c r="C206" s="262"/>
      <c r="D206" s="259"/>
      <c r="E206" s="259"/>
      <c r="F206" s="263"/>
      <c r="G206" s="259"/>
      <c r="H206" s="259"/>
      <c r="I206" s="263"/>
      <c r="J206" s="257"/>
      <c r="K206" s="257"/>
      <c r="L206" s="257"/>
      <c r="N206" s="258"/>
    </row>
    <row r="207" spans="1:28" ht="71.25" customHeight="1">
      <c r="A207" s="627" t="s">
        <v>479</v>
      </c>
      <c r="B207" s="628"/>
      <c r="C207" s="629"/>
      <c r="D207" s="434"/>
      <c r="E207" s="116">
        <v>96</v>
      </c>
      <c r="F207" s="265">
        <f>+MIN(F203,F201)</f>
        <v>0</v>
      </c>
    </row>
    <row r="208" spans="1:28" ht="6.75" customHeight="1"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  <c r="T208" s="117"/>
      <c r="U208" s="117"/>
      <c r="V208" s="117"/>
      <c r="W208" s="117"/>
      <c r="X208" s="117"/>
      <c r="Y208" s="117"/>
      <c r="Z208" s="117"/>
      <c r="AA208" s="405"/>
      <c r="AB208" s="405"/>
    </row>
    <row r="209" spans="1:28" ht="5.0999999999999996" customHeight="1">
      <c r="C209" s="271"/>
      <c r="D209" s="271"/>
      <c r="G209" s="405"/>
      <c r="H209" s="405"/>
      <c r="I209" s="405"/>
      <c r="J209" s="405"/>
      <c r="K209" s="405"/>
      <c r="L209" s="405"/>
      <c r="M209" s="405"/>
      <c r="N209" s="405"/>
      <c r="O209" s="405"/>
    </row>
    <row r="210" spans="1:28" ht="5.0999999999999996" customHeight="1">
      <c r="A210" s="272"/>
      <c r="B210" s="267"/>
      <c r="C210" s="268"/>
      <c r="D210" s="268"/>
      <c r="E210" s="267"/>
      <c r="F210" s="267"/>
      <c r="G210" s="267"/>
      <c r="H210" s="267"/>
      <c r="I210" s="403"/>
      <c r="J210" s="403"/>
      <c r="K210" s="267"/>
      <c r="L210" s="403"/>
      <c r="M210" s="403"/>
      <c r="N210" s="403"/>
      <c r="O210" s="404"/>
      <c r="P210" s="405"/>
      <c r="Q210" s="405"/>
      <c r="R210" s="405"/>
      <c r="S210" s="405"/>
      <c r="T210" s="405"/>
      <c r="U210" s="405"/>
      <c r="V210" s="405"/>
      <c r="W210" s="405"/>
      <c r="X210" s="405"/>
      <c r="Y210" s="405"/>
      <c r="Z210" s="405"/>
      <c r="AA210" s="405"/>
      <c r="AB210" s="405"/>
    </row>
    <row r="211" spans="1:28" ht="15" customHeight="1">
      <c r="A211" s="273"/>
      <c r="B211" s="274">
        <v>60</v>
      </c>
      <c r="C211" s="275" t="s">
        <v>174</v>
      </c>
      <c r="D211" s="269"/>
      <c r="F211" s="257"/>
      <c r="G211" s="276"/>
      <c r="H211" s="129">
        <v>62</v>
      </c>
      <c r="I211" s="435">
        <f>+B211/100*F199</f>
        <v>0</v>
      </c>
      <c r="J211" s="276"/>
      <c r="K211" s="405"/>
      <c r="L211" s="405"/>
      <c r="M211" s="405"/>
      <c r="N211" s="405"/>
      <c r="O211" s="406"/>
      <c r="P211" s="405"/>
      <c r="Q211" s="405"/>
      <c r="R211" s="405"/>
      <c r="S211" s="405"/>
      <c r="T211" s="405"/>
      <c r="U211" s="405"/>
      <c r="V211" s="405"/>
      <c r="W211" s="405"/>
      <c r="X211" s="405"/>
      <c r="Y211" s="405"/>
    </row>
    <row r="212" spans="1:28" ht="5.0999999999999996" customHeight="1">
      <c r="A212" s="273"/>
      <c r="B212" s="257"/>
      <c r="C212" s="269"/>
      <c r="D212" s="269"/>
      <c r="E212" s="257"/>
      <c r="F212" s="257"/>
      <c r="G212" s="257"/>
      <c r="H212" s="257"/>
      <c r="I212" s="277"/>
      <c r="J212" s="257"/>
      <c r="K212" s="405"/>
      <c r="L212" s="405"/>
      <c r="M212" s="405"/>
      <c r="N212" s="405"/>
      <c r="O212" s="406"/>
      <c r="P212" s="405"/>
      <c r="Q212" s="405"/>
      <c r="R212" s="405"/>
      <c r="S212" s="405"/>
      <c r="T212" s="405"/>
      <c r="U212" s="405"/>
      <c r="V212" s="405"/>
      <c r="W212" s="405"/>
      <c r="X212" s="405"/>
      <c r="Y212" s="405"/>
    </row>
    <row r="213" spans="1:28">
      <c r="A213" s="273"/>
      <c r="B213" s="278" t="s">
        <v>185</v>
      </c>
      <c r="C213" s="258"/>
      <c r="D213" s="259"/>
      <c r="E213" s="259"/>
      <c r="F213" s="259"/>
      <c r="G213" s="276"/>
      <c r="H213" s="129">
        <v>63</v>
      </c>
      <c r="I213" s="435">
        <f>+IF(L213&lt;0,"",L213)</f>
        <v>0</v>
      </c>
      <c r="J213" s="276"/>
      <c r="K213" s="141"/>
      <c r="L213" s="285">
        <f>+F207-I211</f>
        <v>0</v>
      </c>
      <c r="M213" s="141"/>
      <c r="N213" s="141"/>
      <c r="O213" s="142"/>
      <c r="P213" s="141"/>
      <c r="Q213" s="141"/>
      <c r="R213" s="141"/>
      <c r="S213" s="141"/>
      <c r="T213" s="141"/>
      <c r="U213" s="141"/>
      <c r="V213" s="141"/>
      <c r="W213" s="141"/>
      <c r="X213" s="141"/>
      <c r="Y213" s="141"/>
    </row>
    <row r="214" spans="1:28" ht="5.0999999999999996" customHeight="1">
      <c r="A214" s="273"/>
      <c r="B214" s="259"/>
      <c r="C214" s="259"/>
      <c r="D214" s="259"/>
      <c r="E214" s="259"/>
      <c r="F214" s="259"/>
      <c r="G214" s="257"/>
      <c r="H214" s="257"/>
      <c r="I214" s="277"/>
      <c r="J214" s="257"/>
      <c r="K214" s="141"/>
      <c r="L214" s="141"/>
      <c r="M214" s="141"/>
      <c r="N214" s="141"/>
      <c r="O214" s="142"/>
      <c r="P214" s="141"/>
      <c r="Q214" s="141"/>
      <c r="R214" s="141"/>
      <c r="S214" s="141"/>
      <c r="T214" s="141"/>
      <c r="U214" s="141"/>
      <c r="V214" s="141"/>
      <c r="W214" s="141"/>
      <c r="X214" s="141"/>
      <c r="Y214" s="141"/>
    </row>
    <row r="215" spans="1:28" ht="18" customHeight="1">
      <c r="A215" s="273"/>
      <c r="B215" s="278" t="s">
        <v>186</v>
      </c>
      <c r="C215" s="258"/>
      <c r="D215" s="259"/>
      <c r="E215" s="259"/>
      <c r="F215" s="259"/>
      <c r="G215" s="276"/>
      <c r="H215" s="129">
        <v>64</v>
      </c>
      <c r="I215" s="435">
        <f>+IF(L213&gt;0,"",L213*-1)</f>
        <v>0</v>
      </c>
      <c r="J215" s="276"/>
      <c r="K215" s="141"/>
      <c r="L215" s="141"/>
      <c r="M215" s="141"/>
      <c r="N215" s="141"/>
      <c r="O215" s="142"/>
      <c r="P215" s="141"/>
      <c r="Q215" s="141"/>
      <c r="R215" s="141"/>
      <c r="S215" s="141"/>
      <c r="T215" s="141"/>
      <c r="U215" s="141"/>
      <c r="V215" s="141"/>
      <c r="W215" s="141"/>
      <c r="X215" s="141"/>
      <c r="Y215" s="141"/>
    </row>
    <row r="216" spans="1:28" ht="3.75" customHeight="1">
      <c r="A216" s="279"/>
      <c r="B216" s="280"/>
      <c r="C216" s="270"/>
      <c r="D216" s="270"/>
      <c r="E216" s="270"/>
      <c r="F216" s="270"/>
      <c r="G216" s="281"/>
      <c r="H216" s="281"/>
      <c r="I216" s="281"/>
      <c r="J216" s="281"/>
      <c r="K216" s="281"/>
      <c r="L216" s="281"/>
      <c r="M216" s="281"/>
      <c r="N216" s="143"/>
      <c r="O216" s="144"/>
      <c r="P216" s="141"/>
      <c r="Q216" s="141"/>
      <c r="R216" s="141"/>
      <c r="S216" s="141"/>
      <c r="T216" s="141"/>
      <c r="U216" s="141"/>
      <c r="V216" s="141"/>
      <c r="W216" s="141"/>
      <c r="X216" s="141"/>
      <c r="Y216" s="141"/>
      <c r="Z216" s="141"/>
      <c r="AA216" s="141"/>
      <c r="AB216" s="141"/>
    </row>
    <row r="217" spans="1:28" ht="5.0999999999999996" customHeight="1">
      <c r="A217" s="277"/>
      <c r="B217" s="257"/>
      <c r="C217" s="257"/>
      <c r="D217" s="257"/>
      <c r="E217" s="257"/>
      <c r="F217" s="257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  <c r="R217" s="141"/>
      <c r="S217" s="141"/>
      <c r="T217" s="141"/>
      <c r="U217" s="141"/>
      <c r="V217" s="141"/>
      <c r="W217" s="141"/>
      <c r="X217" s="141"/>
      <c r="Y217" s="141"/>
      <c r="Z217" s="141"/>
      <c r="AA217" s="141"/>
      <c r="AB217" s="141"/>
    </row>
    <row r="218" spans="1:28" ht="15" customHeight="1">
      <c r="A218" s="639" t="s">
        <v>175</v>
      </c>
      <c r="B218" s="640"/>
      <c r="C218" s="640"/>
      <c r="D218" s="640"/>
      <c r="E218" s="640"/>
      <c r="F218" s="640"/>
      <c r="G218" s="640"/>
      <c r="H218" s="640"/>
      <c r="I218" s="640"/>
      <c r="J218" s="640"/>
      <c r="K218" s="640"/>
      <c r="L218" s="640"/>
      <c r="M218" s="640"/>
      <c r="N218" s="640"/>
      <c r="O218" s="641"/>
      <c r="P218" s="141"/>
      <c r="Q218" s="141"/>
      <c r="R218" s="141"/>
      <c r="S218" s="141"/>
      <c r="T218" s="141"/>
      <c r="U218" s="141"/>
      <c r="V218" s="141"/>
      <c r="W218" s="141"/>
      <c r="X218" s="141"/>
      <c r="Y218" s="141"/>
      <c r="Z218" s="141"/>
      <c r="AA218" s="141"/>
      <c r="AB218" s="141"/>
    </row>
    <row r="219" spans="1:28" ht="15.75" customHeight="1">
      <c r="A219" s="642"/>
      <c r="B219" s="643"/>
      <c r="C219" s="643"/>
      <c r="D219" s="643"/>
      <c r="E219" s="643"/>
      <c r="F219" s="643"/>
      <c r="G219" s="643"/>
      <c r="H219" s="643"/>
      <c r="I219" s="643"/>
      <c r="J219" s="643"/>
      <c r="K219" s="643"/>
      <c r="L219" s="643"/>
      <c r="M219" s="643"/>
      <c r="N219" s="643"/>
      <c r="O219" s="644"/>
      <c r="P219" s="141"/>
      <c r="Q219" s="141"/>
      <c r="R219" s="141"/>
      <c r="S219" s="141"/>
      <c r="T219" s="141"/>
      <c r="U219" s="141"/>
      <c r="V219" s="141"/>
      <c r="W219" s="141"/>
      <c r="X219" s="141"/>
      <c r="Y219" s="141"/>
      <c r="Z219" s="141"/>
      <c r="AA219" s="141"/>
      <c r="AB219" s="141"/>
    </row>
    <row r="220" spans="1:28" ht="5.0999999999999996" customHeight="1">
      <c r="A220" s="642"/>
      <c r="B220" s="643"/>
      <c r="C220" s="643"/>
      <c r="D220" s="643"/>
      <c r="E220" s="643"/>
      <c r="F220" s="643"/>
      <c r="G220" s="643"/>
      <c r="H220" s="643"/>
      <c r="I220" s="643"/>
      <c r="J220" s="643"/>
      <c r="K220" s="643"/>
      <c r="L220" s="643"/>
      <c r="M220" s="643"/>
      <c r="N220" s="643"/>
      <c r="O220" s="644"/>
      <c r="P220" s="141"/>
      <c r="Q220" s="141"/>
      <c r="R220" s="141"/>
      <c r="S220" s="141"/>
      <c r="T220" s="141"/>
      <c r="U220" s="141"/>
      <c r="V220" s="141"/>
      <c r="W220" s="141"/>
      <c r="X220" s="141"/>
      <c r="Y220" s="141"/>
      <c r="Z220" s="141"/>
      <c r="AA220" s="141"/>
      <c r="AB220" s="141"/>
    </row>
    <row r="221" spans="1:28" ht="8.25" customHeight="1">
      <c r="A221" s="642"/>
      <c r="B221" s="643"/>
      <c r="C221" s="643"/>
      <c r="D221" s="643"/>
      <c r="E221" s="643"/>
      <c r="F221" s="643"/>
      <c r="G221" s="643"/>
      <c r="H221" s="643"/>
      <c r="I221" s="643"/>
      <c r="J221" s="643"/>
      <c r="K221" s="643"/>
      <c r="L221" s="643"/>
      <c r="M221" s="643"/>
      <c r="N221" s="643"/>
      <c r="O221" s="644"/>
      <c r="P221" s="141"/>
      <c r="Q221" s="141"/>
      <c r="R221" s="141"/>
      <c r="S221" s="141"/>
      <c r="T221" s="141"/>
      <c r="U221" s="141"/>
      <c r="V221" s="141"/>
      <c r="W221" s="141"/>
      <c r="X221" s="141"/>
      <c r="Y221" s="141"/>
      <c r="Z221" s="141"/>
      <c r="AA221" s="141"/>
      <c r="AB221" s="141"/>
    </row>
    <row r="222" spans="1:28" ht="8.25" customHeight="1">
      <c r="A222" s="642"/>
      <c r="B222" s="643"/>
      <c r="C222" s="643"/>
      <c r="D222" s="643"/>
      <c r="E222" s="643"/>
      <c r="F222" s="643"/>
      <c r="G222" s="643"/>
      <c r="H222" s="643"/>
      <c r="I222" s="643"/>
      <c r="J222" s="643"/>
      <c r="K222" s="643"/>
      <c r="L222" s="643"/>
      <c r="M222" s="643"/>
      <c r="N222" s="643"/>
      <c r="O222" s="644"/>
      <c r="P222" s="141"/>
      <c r="Q222" s="141"/>
      <c r="R222" s="141"/>
      <c r="S222" s="141"/>
      <c r="T222" s="141"/>
      <c r="U222" s="141"/>
      <c r="V222" s="141"/>
      <c r="W222" s="141"/>
      <c r="X222" s="141"/>
      <c r="Y222" s="141"/>
      <c r="Z222" s="141"/>
      <c r="AA222" s="141"/>
      <c r="AB222" s="141"/>
    </row>
    <row r="223" spans="1:28" ht="5.0999999999999996" customHeight="1">
      <c r="A223" s="642"/>
      <c r="B223" s="643"/>
      <c r="C223" s="643"/>
      <c r="D223" s="643"/>
      <c r="E223" s="643"/>
      <c r="F223" s="643"/>
      <c r="G223" s="643"/>
      <c r="H223" s="643"/>
      <c r="I223" s="643"/>
      <c r="J223" s="643"/>
      <c r="K223" s="643"/>
      <c r="L223" s="643"/>
      <c r="M223" s="643"/>
      <c r="N223" s="643"/>
      <c r="O223" s="644"/>
      <c r="P223" s="141"/>
      <c r="Q223" s="141"/>
      <c r="R223" s="141"/>
      <c r="S223" s="141"/>
      <c r="T223" s="141"/>
      <c r="U223" s="141"/>
      <c r="V223" s="141"/>
      <c r="W223" s="141"/>
      <c r="X223" s="141"/>
      <c r="Y223" s="141"/>
      <c r="Z223" s="141"/>
      <c r="AA223" s="141"/>
      <c r="AB223" s="141"/>
    </row>
    <row r="224" spans="1:28" ht="36" customHeight="1">
      <c r="A224" s="645"/>
      <c r="B224" s="646"/>
      <c r="C224" s="646"/>
      <c r="D224" s="646"/>
      <c r="E224" s="646"/>
      <c r="F224" s="646"/>
      <c r="G224" s="646"/>
      <c r="H224" s="646"/>
      <c r="I224" s="646"/>
      <c r="J224" s="646"/>
      <c r="K224" s="646"/>
      <c r="L224" s="646"/>
      <c r="M224" s="646"/>
      <c r="N224" s="646"/>
      <c r="O224" s="647"/>
    </row>
  </sheetData>
  <sheetProtection password="91E0" sheet="1" objects="1" scenarios="1" selectLockedCells="1"/>
  <mergeCells count="194">
    <mergeCell ref="F180:L180"/>
    <mergeCell ref="F182:L182"/>
    <mergeCell ref="F184:L184"/>
    <mergeCell ref="F43:L43"/>
    <mergeCell ref="F45:L45"/>
    <mergeCell ref="F47:L47"/>
    <mergeCell ref="F49:L49"/>
    <mergeCell ref="F51:L51"/>
    <mergeCell ref="F53:L53"/>
    <mergeCell ref="F55:L55"/>
    <mergeCell ref="F57:L57"/>
    <mergeCell ref="F59:L59"/>
    <mergeCell ref="F130:L130"/>
    <mergeCell ref="F132:L132"/>
    <mergeCell ref="F116:L116"/>
    <mergeCell ref="F118:L118"/>
    <mergeCell ref="F120:L120"/>
    <mergeCell ref="F122:L122"/>
    <mergeCell ref="F124:L124"/>
    <mergeCell ref="F108:L108"/>
    <mergeCell ref="F110:L110"/>
    <mergeCell ref="F112:L112"/>
    <mergeCell ref="F114:L114"/>
    <mergeCell ref="F100:L100"/>
    <mergeCell ref="F25:L25"/>
    <mergeCell ref="F27:L27"/>
    <mergeCell ref="F29:L29"/>
    <mergeCell ref="F31:L31"/>
    <mergeCell ref="F33:L33"/>
    <mergeCell ref="F35:L35"/>
    <mergeCell ref="F37:L37"/>
    <mergeCell ref="F39:L39"/>
    <mergeCell ref="F41:L41"/>
    <mergeCell ref="E9:L9"/>
    <mergeCell ref="F11:L11"/>
    <mergeCell ref="F13:L13"/>
    <mergeCell ref="F15:L15"/>
    <mergeCell ref="F17:L17"/>
    <mergeCell ref="F19:L19"/>
    <mergeCell ref="F21:L21"/>
    <mergeCell ref="F23:L23"/>
    <mergeCell ref="F178:L178"/>
    <mergeCell ref="F152:L152"/>
    <mergeCell ref="F154:L154"/>
    <mergeCell ref="F156:L156"/>
    <mergeCell ref="F158:L158"/>
    <mergeCell ref="F160:L160"/>
    <mergeCell ref="F144:L144"/>
    <mergeCell ref="F146:L146"/>
    <mergeCell ref="F148:L148"/>
    <mergeCell ref="F150:L150"/>
    <mergeCell ref="F134:L134"/>
    <mergeCell ref="F136:L136"/>
    <mergeCell ref="F138:L138"/>
    <mergeCell ref="F140:L140"/>
    <mergeCell ref="F142:L142"/>
    <mergeCell ref="F126:L126"/>
    <mergeCell ref="F102:L102"/>
    <mergeCell ref="F104:L104"/>
    <mergeCell ref="F106:L106"/>
    <mergeCell ref="F90:L90"/>
    <mergeCell ref="F92:L92"/>
    <mergeCell ref="F94:L94"/>
    <mergeCell ref="F96:L96"/>
    <mergeCell ref="F128:L128"/>
    <mergeCell ref="F84:L84"/>
    <mergeCell ref="F86:L86"/>
    <mergeCell ref="F88:L88"/>
    <mergeCell ref="F71:L71"/>
    <mergeCell ref="F73:L73"/>
    <mergeCell ref="F75:L75"/>
    <mergeCell ref="F77:L77"/>
    <mergeCell ref="F79:L79"/>
    <mergeCell ref="F98:L98"/>
    <mergeCell ref="F65:L65"/>
    <mergeCell ref="F67:L67"/>
    <mergeCell ref="F69:L69"/>
    <mergeCell ref="F61:L61"/>
    <mergeCell ref="E1:I2"/>
    <mergeCell ref="E193:E195"/>
    <mergeCell ref="F193:F195"/>
    <mergeCell ref="A193:C195"/>
    <mergeCell ref="B33:C33"/>
    <mergeCell ref="B35:C35"/>
    <mergeCell ref="B37:C37"/>
    <mergeCell ref="B49:C49"/>
    <mergeCell ref="B51:C51"/>
    <mergeCell ref="B53:C53"/>
    <mergeCell ref="B55:C55"/>
    <mergeCell ref="B57:C57"/>
    <mergeCell ref="B39:C39"/>
    <mergeCell ref="B41:C41"/>
    <mergeCell ref="B43:C43"/>
    <mergeCell ref="B45:C45"/>
    <mergeCell ref="B47:C47"/>
    <mergeCell ref="B69:C69"/>
    <mergeCell ref="B71:C71"/>
    <mergeCell ref="F81:L81"/>
    <mergeCell ref="B73:C73"/>
    <mergeCell ref="B75:C75"/>
    <mergeCell ref="B77:C77"/>
    <mergeCell ref="A197:C197"/>
    <mergeCell ref="E4:I5"/>
    <mergeCell ref="B17:C17"/>
    <mergeCell ref="B19:C19"/>
    <mergeCell ref="F7:I7"/>
    <mergeCell ref="B25:C25"/>
    <mergeCell ref="B27:C27"/>
    <mergeCell ref="A218:O224"/>
    <mergeCell ref="A9:C9"/>
    <mergeCell ref="B21:C21"/>
    <mergeCell ref="B23:C23"/>
    <mergeCell ref="A203:C203"/>
    <mergeCell ref="A205:C205"/>
    <mergeCell ref="A207:C207"/>
    <mergeCell ref="A82:C82"/>
    <mergeCell ref="A189:C189"/>
    <mergeCell ref="A191:C191"/>
    <mergeCell ref="B11:C11"/>
    <mergeCell ref="B13:C13"/>
    <mergeCell ref="B15:C15"/>
    <mergeCell ref="N9:O9"/>
    <mergeCell ref="B29:C29"/>
    <mergeCell ref="B31:C31"/>
    <mergeCell ref="F63:L63"/>
    <mergeCell ref="A199:C199"/>
    <mergeCell ref="A201:C201"/>
    <mergeCell ref="B79:C79"/>
    <mergeCell ref="B81:C81"/>
    <mergeCell ref="B84:C84"/>
    <mergeCell ref="B86:C86"/>
    <mergeCell ref="B88:C88"/>
    <mergeCell ref="B90:C90"/>
    <mergeCell ref="B92:C92"/>
    <mergeCell ref="B94:C94"/>
    <mergeCell ref="B96:C96"/>
    <mergeCell ref="B110:C110"/>
    <mergeCell ref="B112:C112"/>
    <mergeCell ref="B114:C114"/>
    <mergeCell ref="B116:C116"/>
    <mergeCell ref="B128:C128"/>
    <mergeCell ref="B130:C130"/>
    <mergeCell ref="B132:C132"/>
    <mergeCell ref="B134:C134"/>
    <mergeCell ref="B136:C136"/>
    <mergeCell ref="B118:C118"/>
    <mergeCell ref="B120:C120"/>
    <mergeCell ref="B122:C122"/>
    <mergeCell ref="B124:C124"/>
    <mergeCell ref="B59:C59"/>
    <mergeCell ref="B61:C61"/>
    <mergeCell ref="B63:C63"/>
    <mergeCell ref="B65:C65"/>
    <mergeCell ref="B67:C67"/>
    <mergeCell ref="B108:C108"/>
    <mergeCell ref="B98:C98"/>
    <mergeCell ref="B100:C100"/>
    <mergeCell ref="B102:C102"/>
    <mergeCell ref="B104:C104"/>
    <mergeCell ref="B106:C106"/>
    <mergeCell ref="B126:C126"/>
    <mergeCell ref="B148:C148"/>
    <mergeCell ref="B150:C150"/>
    <mergeCell ref="B152:C152"/>
    <mergeCell ref="B154:C154"/>
    <mergeCell ref="B138:C138"/>
    <mergeCell ref="B140:C140"/>
    <mergeCell ref="B142:C142"/>
    <mergeCell ref="B144:C144"/>
    <mergeCell ref="B146:C146"/>
    <mergeCell ref="B156:C156"/>
    <mergeCell ref="E187:F187"/>
    <mergeCell ref="B178:C178"/>
    <mergeCell ref="B180:C180"/>
    <mergeCell ref="B182:C182"/>
    <mergeCell ref="B184:C184"/>
    <mergeCell ref="B168:C168"/>
    <mergeCell ref="B170:C170"/>
    <mergeCell ref="B172:C172"/>
    <mergeCell ref="B174:C174"/>
    <mergeCell ref="B176:C176"/>
    <mergeCell ref="B158:C158"/>
    <mergeCell ref="B160:C160"/>
    <mergeCell ref="B162:C162"/>
    <mergeCell ref="B164:C164"/>
    <mergeCell ref="B166:C166"/>
    <mergeCell ref="F162:L162"/>
    <mergeCell ref="F164:L164"/>
    <mergeCell ref="F166:L166"/>
    <mergeCell ref="F168:L168"/>
    <mergeCell ref="F170:L170"/>
    <mergeCell ref="F172:L172"/>
    <mergeCell ref="F174:L174"/>
    <mergeCell ref="F176:L17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Relació classificada despeses</vt:lpstr>
      <vt:lpstr>Quadre d'amortitzacions</vt:lpstr>
      <vt:lpstr>CC3-E anvers</vt:lpstr>
      <vt:lpstr>Resultats (anvers)</vt:lpstr>
      <vt:lpstr>'CC3-E anvers'!Área_de_impresión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u108308</dc:creator>
  <cp:lastModifiedBy>u108308</cp:lastModifiedBy>
  <cp:lastPrinted>2017-08-29T09:09:09Z</cp:lastPrinted>
  <dcterms:created xsi:type="dcterms:W3CDTF">2010-05-11T06:52:11Z</dcterms:created>
  <dcterms:modified xsi:type="dcterms:W3CDTF">2017-11-10T09:22:19Z</dcterms:modified>
</cp:coreProperties>
</file>